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10.xml" ContentType="application/vnd.openxmlformats-officedocument.spreadsheetml.table+xml"/>
  <Override PartName="/xl/tables/table9.xml" ContentType="application/vnd.openxmlformats-officedocument.spreadsheetml.table+xml"/>
  <Override PartName="/customXml/itemProps1.xml" ContentType="application/vnd.openxmlformats-officedocument.customXmlProperties+xml"/>
  <Override PartName="/xl/calcChain.xml" ContentType="application/vnd.openxmlformats-officedocument.spreadsheetml.calcChain+xml"/>
  <Override PartName="/customXml/itemProps2.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codeName="ThisWorkbook"/>
  <xr:revisionPtr revIDLastSave="0" documentId="13_ncr:1_{FC994807-7BD1-4DB4-B5E3-124FEE19483D}" xr6:coauthVersionLast="47" xr6:coauthVersionMax="47" xr10:uidLastSave="{00000000-0000-0000-0000-000000000000}"/>
  <bookViews>
    <workbookView xWindow="28680" yWindow="-120" windowWidth="29040" windowHeight="15720" xr2:uid="{00000000-000D-0000-FFFF-FFFF00000000}"/>
  </bookViews>
  <sheets>
    <sheet name="CLG Project Proposed Budget For" sheetId="7" r:id="rId1"/>
    <sheet name="CLG Project Final Budget Form" sheetId="4" r:id="rId2"/>
  </sheets>
  <definedNames>
    <definedName name="_xlnm._FilterDatabase" localSheetId="1" hidden="1">'CLG Project Final Budget Form'!#REF!</definedName>
    <definedName name="_xlnm._FilterDatabase" localSheetId="0" hidden="1">'CLG Project Proposed Budget For'!#REF!</definedName>
    <definedName name="BUDGET_Title">#REF!</definedName>
    <definedName name="ColumnTitle1">#REF!</definedName>
    <definedName name="COMPANY_NAME">#REF!</definedName>
    <definedName name="Title1">#REF!</definedName>
    <definedName name="Title2">#REF!</definedName>
    <definedName name="Title3" localSheetId="0">PersonnelExpenses13[[#Headers],[SALARIED EMPLOYEES]]</definedName>
    <definedName name="Title3">PersonnelExpenses[[#Headers],[SALARIED EMPLOYEES]]</definedName>
    <definedName name="Title4">#REF!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34" i="4" l="1"/>
  <c r="B35" i="4"/>
  <c r="B36" i="4"/>
  <c r="B28" i="4"/>
  <c r="B29" i="4"/>
  <c r="B30" i="4"/>
  <c r="B15" i="4"/>
  <c r="B16" i="4"/>
  <c r="B17" i="4"/>
  <c r="B11" i="4"/>
  <c r="B10" i="4"/>
  <c r="B9" i="4"/>
  <c r="H15" i="4"/>
  <c r="H16" i="4"/>
  <c r="H17" i="4"/>
  <c r="H34" i="4"/>
  <c r="H35" i="4"/>
  <c r="H36" i="4"/>
  <c r="G15" i="7"/>
  <c r="G18" i="7" s="1"/>
  <c r="G16" i="7"/>
  <c r="G17" i="7"/>
  <c r="G34" i="7"/>
  <c r="G35" i="7"/>
  <c r="G37" i="7" s="1"/>
  <c r="G36" i="7"/>
  <c r="D34" i="4"/>
  <c r="D35" i="4"/>
  <c r="D36" i="4"/>
  <c r="D28" i="4"/>
  <c r="D29" i="4"/>
  <c r="D30" i="4"/>
  <c r="D21" i="4"/>
  <c r="G21" i="4" s="1"/>
  <c r="D22" i="4"/>
  <c r="G22" i="4" s="1"/>
  <c r="D23" i="4"/>
  <c r="G23" i="4" s="1"/>
  <c r="D15" i="4"/>
  <c r="D16" i="4"/>
  <c r="G16" i="4" s="1"/>
  <c r="D17" i="4"/>
  <c r="G17" i="4" s="1"/>
  <c r="D12" i="7"/>
  <c r="F9" i="7"/>
  <c r="D9" i="4"/>
  <c r="D10" i="4"/>
  <c r="D11" i="4"/>
  <c r="D37" i="7"/>
  <c r="F36" i="7"/>
  <c r="F35" i="7"/>
  <c r="F34" i="7"/>
  <c r="H31" i="7"/>
  <c r="G31" i="7"/>
  <c r="D31" i="7"/>
  <c r="F30" i="7"/>
  <c r="F29" i="7"/>
  <c r="F28" i="7"/>
  <c r="H24" i="7"/>
  <c r="G24" i="7"/>
  <c r="D24" i="7"/>
  <c r="F21" i="7"/>
  <c r="D18" i="7"/>
  <c r="F15" i="7"/>
  <c r="H12" i="7"/>
  <c r="G12" i="7"/>
  <c r="H37" i="4"/>
  <c r="H24" i="4"/>
  <c r="H31" i="4"/>
  <c r="D5" i="7" l="1"/>
  <c r="B5" i="7"/>
  <c r="C5" i="7"/>
  <c r="E5" i="7" l="1"/>
  <c r="B6" i="7" l="1"/>
  <c r="G5" i="4"/>
  <c r="D6" i="7"/>
  <c r="C6" i="7"/>
  <c r="F9" i="4" l="1"/>
  <c r="G9" i="4"/>
  <c r="I24" i="4"/>
  <c r="I12" i="4"/>
  <c r="H12" i="4"/>
  <c r="B5" i="4" s="1"/>
  <c r="G10" i="4"/>
  <c r="G11" i="4"/>
  <c r="I31" i="4"/>
  <c r="H18" i="4"/>
  <c r="D5" i="4" s="1"/>
  <c r="E37" i="4"/>
  <c r="D37" i="4"/>
  <c r="G36" i="4"/>
  <c r="F36" i="4"/>
  <c r="G35" i="4"/>
  <c r="F35" i="4"/>
  <c r="G34" i="4"/>
  <c r="F34" i="4"/>
  <c r="E31" i="4"/>
  <c r="D31" i="4"/>
  <c r="G30" i="4"/>
  <c r="F30" i="4"/>
  <c r="G29" i="4"/>
  <c r="F29" i="4"/>
  <c r="G28" i="4"/>
  <c r="F28" i="4"/>
  <c r="E24" i="4"/>
  <c r="D24" i="4"/>
  <c r="F21" i="4"/>
  <c r="E18" i="4"/>
  <c r="D18" i="4"/>
  <c r="G15" i="4"/>
  <c r="F15" i="4"/>
  <c r="C5" i="4" l="1"/>
  <c r="E5" i="4" s="1"/>
  <c r="G37" i="4"/>
  <c r="G18" i="4"/>
  <c r="G31" i="4"/>
  <c r="G24" i="4"/>
  <c r="D12" i="4"/>
  <c r="E12" i="4"/>
  <c r="B6" i="4" l="1"/>
  <c r="D6" i="4"/>
  <c r="C6" i="4"/>
  <c r="G12" i="4"/>
</calcChain>
</file>

<file path=xl/sharedStrings.xml><?xml version="1.0" encoding="utf-8"?>
<sst xmlns="http://schemas.openxmlformats.org/spreadsheetml/2006/main" count="130" uniqueCount="42">
  <si>
    <t>ESTIMATED</t>
  </si>
  <si>
    <t>ACTUAL</t>
  </si>
  <si>
    <t>DIFFERENCE</t>
  </si>
  <si>
    <t>TOP 5 AMOUNT</t>
  </si>
  <si>
    <t>Total Personnel Expenses</t>
  </si>
  <si>
    <t>DATE</t>
  </si>
  <si>
    <t>CLG COMMUNITY NAME</t>
  </si>
  <si>
    <t>CLG PROJECT NAME</t>
  </si>
  <si>
    <t>Column1</t>
  </si>
  <si>
    <t>Local Cash</t>
  </si>
  <si>
    <t>Local In-kind</t>
  </si>
  <si>
    <t>Total Project Amount</t>
  </si>
  <si>
    <t>Federal Share (up to 60%)</t>
  </si>
  <si>
    <t>%</t>
  </si>
  <si>
    <t>$</t>
  </si>
  <si>
    <t>FEDERAL Share</t>
  </si>
  <si>
    <t>LOCAL Cash</t>
  </si>
  <si>
    <t>LOCAL In-kind</t>
  </si>
  <si>
    <t>SALARIED EMPLOYEES</t>
  </si>
  <si>
    <t>Description - # of hours &amp; rate</t>
  </si>
  <si>
    <t>Name, title</t>
  </si>
  <si>
    <t>VOLUNTEER</t>
  </si>
  <si>
    <t>CONTRACTED SERVICES</t>
  </si>
  <si>
    <t>Description of Services</t>
  </si>
  <si>
    <t>Type of Vendor</t>
  </si>
  <si>
    <t>Total Volunteer</t>
  </si>
  <si>
    <t>Total Contracted Expenses</t>
  </si>
  <si>
    <t>OTHER EXPENSES</t>
  </si>
  <si>
    <t>Type of purchase/supplies</t>
  </si>
  <si>
    <t>Total Other Expenses</t>
  </si>
  <si>
    <t>DONATED SERVICES</t>
  </si>
  <si>
    <t>Vendor</t>
  </si>
  <si>
    <t>Description of services</t>
  </si>
  <si>
    <t>Total Donated Services</t>
  </si>
  <si>
    <t>Estimated Total</t>
  </si>
  <si>
    <r>
      <t>Certification:</t>
    </r>
    <r>
      <rPr>
        <sz val="12"/>
        <color theme="1" tint="0.24994659260841701"/>
        <rFont val="Calibri"/>
        <family val="2"/>
      </rPr>
      <t xml:space="preserve"> </t>
    </r>
    <r>
      <rPr>
        <i/>
        <sz val="12"/>
        <color theme="1" tint="0.24994659260841701"/>
        <rFont val="Calibri"/>
        <family val="2"/>
      </rPr>
      <t>I certify that the matching share proposed for this project does not include funding from other Federal sources, and that these funds are not being used as match against any other Federal grant application.</t>
    </r>
  </si>
  <si>
    <t>Date</t>
  </si>
  <si>
    <t>Chief Elected Local Offical or Designee Signature, Title</t>
  </si>
  <si>
    <t>Page 2 of 2</t>
  </si>
  <si>
    <t>Page 1 of 2</t>
  </si>
  <si>
    <t>CLG Grant Budget Form</t>
  </si>
  <si>
    <t>Contracted Vendor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</si>
</sst>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mmmm\ yyyy"/>
    <numFmt numFmtId="165" formatCode="0.0%"/>
    <numFmt numFmtId="166" formatCode="mm/dd/yy;@"/>
  </numFmts>
  <fonts count="22" x14ac:knownFonts="1">
    <font>
      <sz val="11"/>
      <color theme="1" tint="0.24994659260841701"/>
      <name val="Gill Sans MT"/>
      <family val="2"/>
      <scheme val="minor"/>
    </font>
    <font>
      <sz val="11"/>
      <color theme="1"/>
      <name val="Gill Sans MT"/>
      <family val="2"/>
      <scheme val="minor"/>
    </font>
    <font>
      <sz val="11"/>
      <color theme="9" tint="-0.499984740745262"/>
      <name val="Gill Sans MT"/>
      <family val="2"/>
      <scheme val="minor"/>
    </font>
    <font>
      <sz val="11"/>
      <name val="Gill Sans MT"/>
      <family val="2"/>
      <scheme val="minor"/>
    </font>
    <font>
      <sz val="11"/>
      <color rgb="FF6C0000"/>
      <name val="Gill Sans MT"/>
      <family val="2"/>
      <scheme val="minor"/>
    </font>
    <font>
      <sz val="36"/>
      <color theme="3"/>
      <name val="Gill Sans MT"/>
      <family val="2"/>
      <scheme val="major"/>
    </font>
    <font>
      <sz val="11"/>
      <color theme="3"/>
      <name val="Gill Sans MT"/>
      <family val="2"/>
      <scheme val="major"/>
    </font>
    <font>
      <sz val="11"/>
      <color theme="1" tint="4.9989318521683403E-2"/>
      <name val="Gill Sans MT"/>
      <family val="2"/>
      <scheme val="major"/>
    </font>
    <font>
      <sz val="11"/>
      <color theme="0"/>
      <name val="Gill Sans MT"/>
      <family val="2"/>
      <scheme val="minor"/>
    </font>
    <font>
      <sz val="15"/>
      <color theme="0"/>
      <name val="Gill Sans MT"/>
      <family val="2"/>
      <scheme val="major"/>
    </font>
    <font>
      <sz val="30"/>
      <color theme="0"/>
      <name val="Gill Sans MT"/>
      <family val="2"/>
      <scheme val="major"/>
    </font>
    <font>
      <sz val="11"/>
      <color rgb="FF44382C"/>
      <name val="Gill Sans MT"/>
      <family val="2"/>
      <scheme val="major"/>
    </font>
    <font>
      <sz val="30"/>
      <color rgb="FF44382C"/>
      <name val="Gill Sans MT"/>
      <family val="2"/>
      <scheme val="major"/>
    </font>
    <font>
      <sz val="11"/>
      <color theme="1" tint="0.24994659260841701"/>
      <name val="Gill Sans MT"/>
      <family val="2"/>
      <scheme val="minor"/>
    </font>
    <font>
      <b/>
      <sz val="11"/>
      <name val="Gill Sans MT"/>
      <family val="2"/>
      <scheme val="minor"/>
    </font>
    <font>
      <sz val="12"/>
      <color theme="0"/>
      <name val="Gill Sans MT"/>
      <family val="2"/>
      <scheme val="minor"/>
    </font>
    <font>
      <b/>
      <sz val="11"/>
      <color theme="1" tint="0.24994659260841701"/>
      <name val="Gill Sans MT"/>
      <family val="2"/>
      <scheme val="minor"/>
    </font>
    <font>
      <sz val="12"/>
      <color theme="5" tint="-0.499984740745262"/>
      <name val="Gill Sans MT"/>
      <family val="2"/>
      <scheme val="minor"/>
    </font>
    <font>
      <sz val="12"/>
      <color theme="1" tint="0.24994659260841701"/>
      <name val="Calibri"/>
      <family val="2"/>
    </font>
    <font>
      <b/>
      <sz val="12"/>
      <color theme="1" tint="0.24994659260841701"/>
      <name val="Calibri"/>
      <family val="2"/>
    </font>
    <font>
      <i/>
      <sz val="12"/>
      <color theme="1" tint="0.24994659260841701"/>
      <name val="Calibri"/>
      <family val="2"/>
    </font>
    <font>
      <sz val="14"/>
      <color theme="1" tint="0.24994659260841701"/>
      <name val="Gill Sans MT"/>
      <family val="2"/>
      <scheme val="minor"/>
    </font>
  </fonts>
  <fills count="10">
    <fill>
      <patternFill patternType="none"/>
    </fill>
    <fill>
      <patternFill patternType="gray125"/>
    </fill>
    <fill>
      <patternFill patternType="solid">
        <fgColor theme="7" tint="0.39997558519241921"/>
        <bgColor indexed="65"/>
      </patternFill>
    </fill>
    <fill>
      <patternFill patternType="solid">
        <fgColor theme="0"/>
        <bgColor indexed="64"/>
      </patternFill>
    </fill>
    <fill>
      <patternFill patternType="solid">
        <fgColor theme="7" tint="0.39994506668294322"/>
        <bgColor indexed="64"/>
      </patternFill>
    </fill>
    <fill>
      <patternFill patternType="solid">
        <fgColor rgb="FFF2F2F2"/>
      </patternFill>
    </fill>
    <fill>
      <patternFill patternType="solid">
        <fgColor theme="6"/>
        <bgColor indexed="64"/>
      </patternFill>
    </fill>
    <fill>
      <patternFill patternType="solid">
        <fgColor theme="5" tint="-0.499984740745262"/>
        <bgColor indexed="64"/>
      </patternFill>
    </fill>
    <fill>
      <patternFill patternType="solid">
        <fgColor theme="3" tint="-0.249977111117893"/>
        <bgColor indexed="64"/>
      </patternFill>
    </fill>
    <fill>
      <patternFill patternType="solid">
        <fgColor theme="6" tint="-9.9978637043366805E-2"/>
        <bgColor indexed="64"/>
      </patternFill>
    </fill>
  </fills>
  <borders count="5">
    <border>
      <left/>
      <right/>
      <top/>
      <bottom/>
      <diagonal/>
    </border>
    <border>
      <left style="thin">
        <color rgb="FF3F3F3F"/>
      </left>
      <right style="thin">
        <color rgb="FF3F3F3F"/>
      </right>
      <top style="thin">
        <color rgb="FF3F3F3F"/>
      </top>
      <bottom style="thin">
        <color rgb="FF3F3F3F"/>
      </bottom>
      <diagonal/>
    </border>
    <border>
      <left style="thin">
        <color indexed="64"/>
      </left>
      <right/>
      <top/>
      <bottom/>
      <diagonal/>
    </border>
    <border>
      <left/>
      <right/>
      <top/>
      <bottom style="thin">
        <color indexed="64"/>
      </bottom>
      <diagonal/>
    </border>
    <border>
      <left/>
      <right/>
      <top style="thin">
        <color indexed="64"/>
      </top>
      <bottom/>
      <diagonal/>
    </border>
  </borders>
  <cellStyleXfs count="14">
    <xf numFmtId="40" fontId="0" fillId="0" borderId="0">
      <alignment horizontal="center" vertical="center" wrapText="1"/>
    </xf>
    <xf numFmtId="0" fontId="5" fillId="0" borderId="0" applyNumberFormat="0" applyFill="0" applyBorder="0" applyAlignment="0" applyProtection="0"/>
    <xf numFmtId="0" fontId="6" fillId="0" borderId="0" applyNumberFormat="0" applyFill="0" applyBorder="0" applyAlignment="0" applyProtection="0"/>
    <xf numFmtId="0" fontId="2" fillId="2" borderId="0" applyNumberFormat="0" applyBorder="0" applyAlignment="0" applyProtection="0"/>
    <xf numFmtId="0" fontId="15" fillId="0" borderId="0" applyNumberFormat="0" applyFill="0" applyAlignment="0" applyProtection="0"/>
    <xf numFmtId="0" fontId="7" fillId="4" borderId="0" applyBorder="0" applyProtection="0">
      <alignment horizontal="left" vertical="center" indent="1"/>
    </xf>
    <xf numFmtId="0" fontId="7" fillId="4" borderId="0" applyNumberFormat="0" applyBorder="0" applyProtection="0">
      <alignment horizontal="left" vertical="center"/>
    </xf>
    <xf numFmtId="0" fontId="1" fillId="0" borderId="0" applyNumberFormat="0" applyFill="0" applyAlignment="0" applyProtection="0"/>
    <xf numFmtId="0" fontId="4" fillId="0" borderId="0" applyNumberFormat="0" applyFill="0" applyBorder="0" applyAlignment="0" applyProtection="0"/>
    <xf numFmtId="40" fontId="1" fillId="0" borderId="0" applyFont="0" applyFill="0" applyBorder="0" applyProtection="0">
      <alignment horizontal="right"/>
    </xf>
    <xf numFmtId="165" fontId="1" fillId="0" borderId="0" applyFont="0" applyFill="0" applyBorder="0" applyProtection="0">
      <alignment horizontal="right"/>
    </xf>
    <xf numFmtId="164" fontId="6" fillId="3" borderId="0" applyFill="0" applyBorder="0">
      <alignment horizontal="right"/>
    </xf>
    <xf numFmtId="0" fontId="13" fillId="0" borderId="0" applyNumberFormat="0" applyProtection="0">
      <alignment horizontal="left" vertical="center" indent="1"/>
    </xf>
    <xf numFmtId="0" fontId="14" fillId="5" borderId="1" applyNumberFormat="0" applyFill="0" applyBorder="0" applyAlignment="0" applyProtection="0"/>
  </cellStyleXfs>
  <cellXfs count="32">
    <xf numFmtId="40" fontId="0" fillId="0" borderId="0" xfId="0">
      <alignment horizontal="center" vertical="center" wrapText="1"/>
    </xf>
    <xf numFmtId="40" fontId="0" fillId="3" borderId="0" xfId="0" applyFill="1">
      <alignment horizontal="center" vertical="center" wrapText="1"/>
    </xf>
    <xf numFmtId="40" fontId="0" fillId="3" borderId="0" xfId="0" applyFill="1" applyAlignment="1">
      <alignment vertical="center"/>
    </xf>
    <xf numFmtId="40" fontId="13" fillId="0" borderId="0" xfId="12" applyNumberFormat="1">
      <alignment horizontal="left" vertical="center" indent="1"/>
    </xf>
    <xf numFmtId="40" fontId="15" fillId="0" borderId="0" xfId="4" applyNumberFormat="1" applyAlignment="1">
      <alignment horizontal="center" vertical="center" wrapText="1"/>
    </xf>
    <xf numFmtId="40" fontId="0" fillId="6" borderId="0" xfId="0" applyFill="1">
      <alignment horizontal="center" vertical="center" wrapText="1"/>
    </xf>
    <xf numFmtId="40" fontId="3" fillId="3" borderId="0" xfId="0" applyFont="1" applyFill="1">
      <alignment horizontal="center" vertical="center" wrapText="1"/>
    </xf>
    <xf numFmtId="0" fontId="3" fillId="3" borderId="0" xfId="3" applyFont="1" applyFill="1" applyAlignment="1">
      <alignment vertical="center"/>
    </xf>
    <xf numFmtId="40" fontId="11" fillId="7" borderId="0" xfId="0" applyFont="1" applyFill="1" applyAlignment="1">
      <alignment horizontal="left" wrapText="1"/>
    </xf>
    <xf numFmtId="40" fontId="12" fillId="7" borderId="0" xfId="0" applyFont="1" applyFill="1" applyAlignment="1">
      <alignment vertical="center" wrapText="1"/>
    </xf>
    <xf numFmtId="40" fontId="8" fillId="7" borderId="0" xfId="0" applyFont="1" applyFill="1" applyAlignment="1">
      <alignment horizontal="center" vertical="top" wrapText="1"/>
    </xf>
    <xf numFmtId="40" fontId="16" fillId="0" borderId="0" xfId="0" applyFont="1">
      <alignment horizontal="center" vertical="center" wrapText="1"/>
    </xf>
    <xf numFmtId="0" fontId="16" fillId="0" borderId="0" xfId="0" applyNumberFormat="1" applyFont="1">
      <alignment horizontal="center" vertical="center" wrapText="1"/>
    </xf>
    <xf numFmtId="166" fontId="8" fillId="7" borderId="0" xfId="0" applyNumberFormat="1" applyFont="1" applyFill="1" applyAlignment="1">
      <alignment horizontal="right" wrapText="1" indent="2"/>
    </xf>
    <xf numFmtId="40" fontId="15" fillId="0" borderId="0" xfId="4" applyNumberFormat="1" applyFill="1" applyAlignment="1">
      <alignment horizontal="center" vertical="center" wrapText="1"/>
    </xf>
    <xf numFmtId="40" fontId="16" fillId="0" borderId="0" xfId="0" applyFont="1" applyAlignment="1">
      <alignment horizontal="left" vertical="center" indent="1"/>
    </xf>
    <xf numFmtId="40" fontId="0" fillId="9" borderId="0" xfId="0" applyFill="1">
      <alignment horizontal="center" vertical="center" wrapText="1"/>
    </xf>
    <xf numFmtId="40" fontId="0" fillId="0" borderId="2" xfId="0" applyBorder="1">
      <alignment horizontal="center" vertical="center" wrapText="1"/>
    </xf>
    <xf numFmtId="40" fontId="16" fillId="0" borderId="2" xfId="0" applyFont="1" applyBorder="1">
      <alignment horizontal="center" vertical="center" wrapText="1"/>
    </xf>
    <xf numFmtId="40" fontId="15" fillId="8" borderId="2" xfId="4" applyNumberFormat="1" applyFill="1" applyBorder="1" applyAlignment="1">
      <alignment horizontal="center" vertical="center" wrapText="1"/>
    </xf>
    <xf numFmtId="40" fontId="15" fillId="8" borderId="0" xfId="4" applyNumberFormat="1" applyFill="1" applyAlignment="1">
      <alignment horizontal="center" vertical="center" wrapText="1"/>
    </xf>
    <xf numFmtId="40" fontId="8" fillId="8" borderId="0" xfId="0" applyFont="1" applyFill="1">
      <alignment horizontal="center" vertical="center" wrapText="1"/>
    </xf>
    <xf numFmtId="40" fontId="15" fillId="8" borderId="2" xfId="4" applyNumberFormat="1" applyFill="1" applyBorder="1" applyAlignment="1">
      <alignment horizontal="center" vertical="top" wrapText="1"/>
    </xf>
    <xf numFmtId="40" fontId="15" fillId="8" borderId="0" xfId="4" applyNumberFormat="1" applyFill="1" applyAlignment="1">
      <alignment horizontal="center" vertical="top" wrapText="1"/>
    </xf>
    <xf numFmtId="40" fontId="17" fillId="0" borderId="0" xfId="4" applyNumberFormat="1" applyFont="1" applyFill="1" applyAlignment="1">
      <alignment horizontal="center" vertical="center" wrapText="1"/>
    </xf>
    <xf numFmtId="40" fontId="0" fillId="0" borderId="3" xfId="0" applyBorder="1">
      <alignment horizontal="center" vertical="center" wrapText="1"/>
    </xf>
    <xf numFmtId="40" fontId="0" fillId="0" borderId="0" xfId="0" applyAlignment="1">
      <alignment horizontal="left" vertical="center" indent="1"/>
    </xf>
    <xf numFmtId="40" fontId="9" fillId="7" borderId="0" xfId="0" applyFont="1" applyFill="1" applyAlignment="1">
      <alignment horizontal="left" wrapText="1" indent="1"/>
    </xf>
    <xf numFmtId="40" fontId="10" fillId="7" borderId="0" xfId="0" applyFont="1" applyFill="1" applyAlignment="1">
      <alignment horizontal="left" vertical="top" wrapText="1" indent="1"/>
    </xf>
    <xf numFmtId="40" fontId="19" fillId="0" borderId="0" xfId="0" applyFont="1" applyAlignment="1">
      <alignment horizontal="left" vertical="center" wrapText="1"/>
    </xf>
    <xf numFmtId="40" fontId="0" fillId="0" borderId="4" xfId="0" applyBorder="1">
      <alignment horizontal="center" vertical="center" wrapText="1"/>
    </xf>
    <xf numFmtId="40" fontId="21" fillId="3" borderId="0" xfId="0" applyFont="1" applyFill="1" applyAlignment="1">
      <alignment horizontal="left" vertical="center" wrapText="1"/>
    </xf>
  </cellXfs>
  <cellStyles count="14">
    <cellStyle name="60% - Accent4" xfId="3" builtinId="44" customBuiltin="1"/>
    <cellStyle name="Comma" xfId="9" builtinId="3" customBuiltin="1"/>
    <cellStyle name="Date" xfId="11" xr:uid="{00000000-0005-0000-0000-000003000000}"/>
    <cellStyle name="Heading 1" xfId="4" builtinId="16" customBuiltin="1"/>
    <cellStyle name="Heading 2" xfId="5" builtinId="17" customBuiltin="1"/>
    <cellStyle name="Heading 3" xfId="6" builtinId="18" customBuiltin="1"/>
    <cellStyle name="Heading 4" xfId="2" builtinId="19" customBuiltin="1"/>
    <cellStyle name="Input" xfId="12" builtinId="20" customBuiltin="1"/>
    <cellStyle name="Normal" xfId="0" builtinId="0" customBuiltin="1"/>
    <cellStyle name="Output" xfId="13" builtinId="21" customBuiltin="1"/>
    <cellStyle name="Percent" xfId="10" builtinId="5" customBuiltin="1"/>
    <cellStyle name="Title" xfId="1" builtinId="15" customBuiltin="1"/>
    <cellStyle name="Total" xfId="7" builtinId="25" customBuiltin="1"/>
    <cellStyle name="Warning Text" xfId="8" builtinId="11" customBuiltin="1"/>
  </cellStyles>
  <dxfs count="155">
    <dxf>
      <font>
        <b/>
        <i val="0"/>
        <strike val="0"/>
        <condense val="0"/>
        <extend val="0"/>
        <outline val="0"/>
        <shadow val="0"/>
        <u val="none"/>
        <vertAlign val="baseline"/>
        <sz val="11"/>
        <color theme="1" tint="0.24994659260841701"/>
        <name val="Gill Sans MT"/>
        <family val="2"/>
        <scheme val="minor"/>
      </font>
    </dxf>
    <dxf>
      <fill>
        <patternFill patternType="none">
          <fgColor indexed="64"/>
          <bgColor indexed="65"/>
        </patternFill>
      </fill>
    </dxf>
    <dxf>
      <font>
        <b/>
        <i val="0"/>
        <strike val="0"/>
        <condense val="0"/>
        <extend val="0"/>
        <outline val="0"/>
        <shadow val="0"/>
        <u val="none"/>
        <vertAlign val="baseline"/>
        <sz val="11"/>
        <color theme="1" tint="0.24994659260841701"/>
        <name val="Gill Sans MT"/>
        <family val="2"/>
        <scheme val="minor"/>
      </font>
      <border diagonalUp="0" diagonalDown="0" outline="0">
        <left style="thin">
          <color indexed="64"/>
        </left>
        <right/>
        <top/>
        <bottom/>
      </border>
    </dxf>
    <dxf>
      <fill>
        <patternFill patternType="none">
          <fgColor indexed="64"/>
          <bgColor indexed="65"/>
        </patternFill>
      </fill>
      <border diagonalUp="0" diagonalDown="0">
        <left style="thin">
          <color indexed="64"/>
        </left>
        <right/>
        <top/>
        <bottom/>
        <vertical/>
        <horizontal/>
      </border>
    </dxf>
    <dxf>
      <font>
        <b/>
        <i val="0"/>
        <strike val="0"/>
        <condense val="0"/>
        <extend val="0"/>
        <outline val="0"/>
        <shadow val="0"/>
        <u val="none"/>
        <vertAlign val="baseline"/>
        <sz val="11"/>
        <color theme="1" tint="0.24994659260841701"/>
        <name val="Gill Sans MT"/>
        <family val="2"/>
        <scheme val="minor"/>
      </font>
    </dxf>
    <dxf>
      <font>
        <b/>
        <i val="0"/>
        <strike val="0"/>
        <condense val="0"/>
        <extend val="0"/>
        <outline val="0"/>
        <shadow val="0"/>
        <u val="none"/>
        <vertAlign val="baseline"/>
        <sz val="11"/>
        <color theme="1" tint="0.24994659260841701"/>
        <name val="Gill Sans MT"/>
        <family val="2"/>
        <scheme val="minor"/>
      </font>
      <numFmt numFmtId="0" formatCode="General"/>
    </dxf>
    <dxf>
      <font>
        <b/>
        <i val="0"/>
        <strike val="0"/>
        <condense val="0"/>
        <extend val="0"/>
        <outline val="0"/>
        <shadow val="0"/>
        <u val="none"/>
        <vertAlign val="baseline"/>
        <sz val="11"/>
        <color theme="1" tint="0.24994659260841701"/>
        <name val="Gill Sans MT"/>
        <family val="2"/>
        <scheme val="minor"/>
      </font>
    </dxf>
    <dxf>
      <fill>
        <patternFill patternType="none">
          <fgColor indexed="64"/>
          <bgColor auto="1"/>
        </patternFill>
      </fill>
    </dxf>
    <dxf>
      <font>
        <b/>
        <i val="0"/>
        <strike val="0"/>
        <condense val="0"/>
        <extend val="0"/>
        <outline val="0"/>
        <shadow val="0"/>
        <u val="none"/>
        <vertAlign val="baseline"/>
        <sz val="11"/>
        <color theme="1" tint="0.24994659260841701"/>
        <name val="Gill Sans MT"/>
        <family val="2"/>
        <scheme val="minor"/>
      </font>
    </dxf>
    <dxf>
      <numFmt numFmtId="8" formatCode="#,##0.00_);[Red]\(#,##0.00\)"/>
      <fill>
        <patternFill patternType="none">
          <fgColor indexed="64"/>
          <bgColor auto="1"/>
        </patternFill>
      </fill>
    </dxf>
    <dxf>
      <font>
        <b/>
        <i val="0"/>
        <strike val="0"/>
        <condense val="0"/>
        <extend val="0"/>
        <outline val="0"/>
        <shadow val="0"/>
        <u val="none"/>
        <vertAlign val="baseline"/>
        <sz val="11"/>
        <color theme="1" tint="0.24994659260841701"/>
        <name val="Gill Sans MT"/>
        <family val="2"/>
        <scheme val="minor"/>
      </font>
      <alignment horizontal="left" vertical="center" textRotation="0" wrapText="0" indent="1" justifyLastLine="0" shrinkToFit="0" readingOrder="0"/>
    </dxf>
    <dxf>
      <numFmt numFmtId="8" formatCode="#,##0.00_);[Red]\(#,##0.00\)"/>
    </dxf>
    <dxf>
      <font>
        <b/>
        <i val="0"/>
        <strike val="0"/>
        <condense val="0"/>
        <extend val="0"/>
        <outline val="0"/>
        <shadow val="0"/>
        <u val="none"/>
        <vertAlign val="baseline"/>
        <sz val="11"/>
        <color theme="1" tint="0.24994659260841701"/>
        <name val="Gill Sans MT"/>
        <family val="2"/>
        <scheme val="minor"/>
      </font>
      <alignment horizontal="left" vertical="center" textRotation="0" wrapText="0" indent="1" justifyLastLine="0" shrinkToFit="0" readingOrder="0"/>
    </dxf>
    <dxf>
      <fill>
        <patternFill patternType="none">
          <fgColor indexed="64"/>
          <bgColor auto="1"/>
        </patternFill>
      </fill>
    </dxf>
    <dxf>
      <numFmt numFmtId="8" formatCode="#,##0.00_);[Red]\(#,##0.00\)"/>
      <fill>
        <patternFill patternType="none">
          <fgColor indexed="64"/>
          <bgColor auto="1"/>
        </patternFill>
      </fill>
    </dxf>
    <dxf>
      <font>
        <b/>
        <i val="0"/>
        <strike val="0"/>
        <condense val="0"/>
        <extend val="0"/>
        <outline val="0"/>
        <shadow val="0"/>
        <u val="none"/>
        <vertAlign val="baseline"/>
        <sz val="11"/>
        <color theme="1" tint="0.24994659260841701"/>
        <name val="Gill Sans MT"/>
        <family val="2"/>
        <scheme val="minor"/>
      </font>
      <border diagonalUp="0" diagonalDown="0" outline="0">
        <left style="thin">
          <color indexed="64"/>
        </left>
        <right/>
        <top/>
        <bottom/>
      </border>
    </dxf>
    <dxf>
      <font>
        <b/>
        <i val="0"/>
        <strike val="0"/>
        <condense val="0"/>
        <extend val="0"/>
        <outline val="0"/>
        <shadow val="0"/>
        <u val="none"/>
        <vertAlign val="baseline"/>
        <sz val="11"/>
        <color theme="1" tint="0.24994659260841701"/>
        <name val="Gill Sans MT"/>
        <family val="2"/>
        <scheme val="minor"/>
      </font>
    </dxf>
    <dxf>
      <font>
        <b/>
        <i val="0"/>
        <strike val="0"/>
        <condense val="0"/>
        <extend val="0"/>
        <outline val="0"/>
        <shadow val="0"/>
        <u val="none"/>
        <vertAlign val="baseline"/>
        <sz val="11"/>
        <color theme="1" tint="0.24994659260841701"/>
        <name val="Gill Sans MT"/>
        <family val="2"/>
        <scheme val="minor"/>
      </font>
      <numFmt numFmtId="0" formatCode="General"/>
    </dxf>
    <dxf>
      <font>
        <b/>
        <i val="0"/>
        <strike val="0"/>
        <condense val="0"/>
        <extend val="0"/>
        <outline val="0"/>
        <shadow val="0"/>
        <u val="none"/>
        <vertAlign val="baseline"/>
        <sz val="11"/>
        <color theme="1" tint="0.24994659260841701"/>
        <name val="Gill Sans MT"/>
        <family val="2"/>
        <scheme val="minor"/>
      </font>
    </dxf>
    <dxf>
      <font>
        <b/>
        <i val="0"/>
        <strike val="0"/>
        <condense val="0"/>
        <extend val="0"/>
        <outline val="0"/>
        <shadow val="0"/>
        <u val="none"/>
        <vertAlign val="baseline"/>
        <sz val="11"/>
        <color theme="1" tint="0.24994659260841701"/>
        <name val="Gill Sans MT"/>
        <family val="2"/>
        <scheme val="minor"/>
      </font>
    </dxf>
    <dxf>
      <font>
        <b/>
        <i val="0"/>
        <strike val="0"/>
        <condense val="0"/>
        <extend val="0"/>
        <outline val="0"/>
        <shadow val="0"/>
        <u val="none"/>
        <vertAlign val="baseline"/>
        <sz val="11"/>
        <color theme="1" tint="0.24994659260841701"/>
        <name val="Gill Sans MT"/>
        <family val="2"/>
        <scheme val="minor"/>
      </font>
      <alignment horizontal="left" vertical="center" textRotation="0" wrapText="0" indent="1" justifyLastLine="0" shrinkToFit="0" readingOrder="0"/>
    </dxf>
    <dxf>
      <font>
        <b/>
        <i val="0"/>
        <strike val="0"/>
        <condense val="0"/>
        <extend val="0"/>
        <outline val="0"/>
        <shadow val="0"/>
        <u val="none"/>
        <vertAlign val="baseline"/>
        <sz val="11"/>
        <color theme="1" tint="0.24994659260841701"/>
        <name val="Gill Sans MT"/>
        <family val="2"/>
        <scheme val="minor"/>
      </font>
      <alignment horizontal="left" vertical="center" textRotation="0" wrapText="0" indent="1" justifyLastLine="0" shrinkToFit="0" readingOrder="0"/>
    </dxf>
    <dxf>
      <numFmt numFmtId="8" formatCode="#,##0.00_);[Red]\(#,##0.00\)"/>
      <fill>
        <patternFill patternType="none">
          <fgColor indexed="64"/>
          <bgColor auto="1"/>
        </patternFill>
      </fill>
    </dxf>
    <dxf>
      <font>
        <b/>
        <i val="0"/>
        <strike val="0"/>
        <condense val="0"/>
        <extend val="0"/>
        <outline val="0"/>
        <shadow val="0"/>
        <u val="none"/>
        <vertAlign val="baseline"/>
        <sz val="11"/>
        <color theme="1" tint="0.24994659260841701"/>
        <name val="Gill Sans MT"/>
        <family val="2"/>
        <scheme val="minor"/>
      </font>
    </dxf>
    <dxf>
      <font>
        <b/>
        <i val="0"/>
        <strike val="0"/>
        <condense val="0"/>
        <extend val="0"/>
        <outline val="0"/>
        <shadow val="0"/>
        <u val="none"/>
        <vertAlign val="baseline"/>
        <sz val="11"/>
        <color theme="1" tint="0.24994659260841701"/>
        <name val="Gill Sans MT"/>
        <family val="2"/>
        <scheme val="minor"/>
      </font>
      <border diagonalUp="0" diagonalDown="0" outline="0">
        <left style="thin">
          <color indexed="64"/>
        </left>
        <right/>
        <top/>
        <bottom/>
      </border>
    </dxf>
    <dxf>
      <font>
        <b/>
        <i val="0"/>
        <strike val="0"/>
        <condense val="0"/>
        <extend val="0"/>
        <outline val="0"/>
        <shadow val="0"/>
        <u val="none"/>
        <vertAlign val="baseline"/>
        <sz val="11"/>
        <color theme="1" tint="0.24994659260841701"/>
        <name val="Gill Sans MT"/>
        <family val="2"/>
        <scheme val="minor"/>
      </font>
    </dxf>
    <dxf>
      <font>
        <b/>
        <i val="0"/>
        <strike val="0"/>
        <condense val="0"/>
        <extend val="0"/>
        <outline val="0"/>
        <shadow val="0"/>
        <u val="none"/>
        <vertAlign val="baseline"/>
        <sz val="11"/>
        <color theme="1" tint="0.24994659260841701"/>
        <name val="Gill Sans MT"/>
        <family val="2"/>
        <scheme val="minor"/>
      </font>
      <numFmt numFmtId="0" formatCode="General"/>
    </dxf>
    <dxf>
      <font>
        <b/>
        <i val="0"/>
        <strike val="0"/>
        <condense val="0"/>
        <extend val="0"/>
        <outline val="0"/>
        <shadow val="0"/>
        <u val="none"/>
        <vertAlign val="baseline"/>
        <sz val="11"/>
        <color theme="1" tint="0.24994659260841701"/>
        <name val="Gill Sans MT"/>
        <family val="2"/>
        <scheme val="minor"/>
      </font>
    </dxf>
    <dxf>
      <font>
        <b/>
        <i val="0"/>
        <strike val="0"/>
        <condense val="0"/>
        <extend val="0"/>
        <outline val="0"/>
        <shadow val="0"/>
        <u val="none"/>
        <vertAlign val="baseline"/>
        <sz val="11"/>
        <color theme="1" tint="0.24994659260841701"/>
        <name val="Gill Sans MT"/>
        <family val="2"/>
        <scheme val="minor"/>
      </font>
    </dxf>
    <dxf>
      <font>
        <b/>
        <i val="0"/>
        <strike val="0"/>
        <condense val="0"/>
        <extend val="0"/>
        <outline val="0"/>
        <shadow val="0"/>
        <u val="none"/>
        <vertAlign val="baseline"/>
        <sz val="11"/>
        <color theme="1" tint="0.24994659260841701"/>
        <name val="Gill Sans MT"/>
        <family val="2"/>
        <scheme val="minor"/>
      </font>
      <alignment horizontal="left" vertical="center" textRotation="0" wrapText="0" indent="1" justifyLastLine="0" shrinkToFit="0" readingOrder="0"/>
    </dxf>
    <dxf>
      <font>
        <b/>
        <i val="0"/>
        <strike val="0"/>
        <condense val="0"/>
        <extend val="0"/>
        <outline val="0"/>
        <shadow val="0"/>
        <u val="none"/>
        <vertAlign val="baseline"/>
        <sz val="11"/>
        <color theme="1" tint="0.24994659260841701"/>
        <name val="Gill Sans MT"/>
        <family val="2"/>
        <scheme val="minor"/>
      </font>
      <alignment horizontal="left" vertical="center" textRotation="0" wrapText="0" indent="1" justifyLastLine="0" shrinkToFit="0" readingOrder="0"/>
    </dxf>
    <dxf>
      <numFmt numFmtId="8" formatCode="#,##0.00_);[Red]\(#,##0.00\)"/>
      <fill>
        <patternFill patternType="none">
          <fgColor indexed="64"/>
          <bgColor auto="1"/>
        </patternFill>
      </fill>
    </dxf>
    <dxf>
      <font>
        <b/>
        <i val="0"/>
        <strike val="0"/>
        <condense val="0"/>
        <extend val="0"/>
        <outline val="0"/>
        <shadow val="0"/>
        <u val="none"/>
        <vertAlign val="baseline"/>
        <sz val="11"/>
        <color theme="1" tint="0.24994659260841701"/>
        <name val="Gill Sans MT"/>
        <family val="2"/>
        <scheme val="minor"/>
      </font>
      <border diagonalUp="0" diagonalDown="0" outline="0">
        <left style="thin">
          <color indexed="64"/>
        </left>
        <right/>
        <top/>
        <bottom/>
      </border>
    </dxf>
    <dxf>
      <font>
        <b/>
        <i val="0"/>
        <strike val="0"/>
        <condense val="0"/>
        <extend val="0"/>
        <outline val="0"/>
        <shadow val="0"/>
        <u val="none"/>
        <vertAlign val="baseline"/>
        <sz val="11"/>
        <color theme="1" tint="0.24994659260841701"/>
        <name val="Gill Sans MT"/>
        <family val="2"/>
        <scheme val="minor"/>
      </font>
    </dxf>
    <dxf>
      <font>
        <b/>
        <i val="0"/>
        <strike val="0"/>
        <condense val="0"/>
        <extend val="0"/>
        <outline val="0"/>
        <shadow val="0"/>
        <u val="none"/>
        <vertAlign val="baseline"/>
        <sz val="11"/>
        <color theme="1" tint="0.24994659260841701"/>
        <name val="Gill Sans MT"/>
        <family val="2"/>
        <scheme val="minor"/>
      </font>
      <numFmt numFmtId="0" formatCode="General"/>
    </dxf>
    <dxf>
      <font>
        <b/>
        <i val="0"/>
        <strike val="0"/>
        <condense val="0"/>
        <extend val="0"/>
        <outline val="0"/>
        <shadow val="0"/>
        <u val="none"/>
        <vertAlign val="baseline"/>
        <sz val="11"/>
        <color theme="1" tint="0.24994659260841701"/>
        <name val="Gill Sans MT"/>
        <family val="2"/>
        <scheme val="minor"/>
      </font>
    </dxf>
    <dxf>
      <font>
        <b/>
        <i val="0"/>
        <strike val="0"/>
        <condense val="0"/>
        <extend val="0"/>
        <outline val="0"/>
        <shadow val="0"/>
        <u val="none"/>
        <vertAlign val="baseline"/>
        <sz val="11"/>
        <color theme="1" tint="0.24994659260841701"/>
        <name val="Gill Sans MT"/>
        <family val="2"/>
        <scheme val="minor"/>
      </font>
    </dxf>
    <dxf>
      <font>
        <b/>
        <i val="0"/>
        <strike val="0"/>
        <condense val="0"/>
        <extend val="0"/>
        <outline val="0"/>
        <shadow val="0"/>
        <u val="none"/>
        <vertAlign val="baseline"/>
        <sz val="11"/>
        <color theme="1" tint="0.24994659260841701"/>
        <name val="Gill Sans MT"/>
        <family val="2"/>
        <scheme val="minor"/>
      </font>
      <alignment horizontal="left" vertical="center" textRotation="0" wrapText="0" indent="1" justifyLastLine="0" shrinkToFit="0" readingOrder="0"/>
    </dxf>
    <dxf>
      <font>
        <b/>
        <i val="0"/>
        <strike val="0"/>
        <condense val="0"/>
        <extend val="0"/>
        <outline val="0"/>
        <shadow val="0"/>
        <u val="none"/>
        <vertAlign val="baseline"/>
        <sz val="11"/>
        <color theme="1" tint="0.24994659260841701"/>
        <name val="Gill Sans MT"/>
        <family val="2"/>
        <scheme val="minor"/>
      </font>
      <alignment horizontal="left" vertical="center" textRotation="0" wrapText="0" indent="1" justifyLastLine="0" shrinkToFit="0" readingOrder="0"/>
    </dxf>
    <dxf>
      <font>
        <b/>
        <i val="0"/>
        <strike val="0"/>
        <condense val="0"/>
        <extend val="0"/>
        <outline val="0"/>
        <shadow val="0"/>
        <u val="none"/>
        <vertAlign val="baseline"/>
        <sz val="11"/>
        <color theme="1" tint="0.24994659260841701"/>
        <name val="Gill Sans MT"/>
        <family val="2"/>
        <scheme val="minor"/>
      </font>
    </dxf>
    <dxf>
      <font>
        <b/>
        <i val="0"/>
        <strike val="0"/>
        <condense val="0"/>
        <extend val="0"/>
        <outline val="0"/>
        <shadow val="0"/>
        <u val="none"/>
        <vertAlign val="baseline"/>
        <sz val="11"/>
        <color theme="1" tint="0.24994659260841701"/>
        <name val="Gill Sans MT"/>
        <family val="2"/>
        <scheme val="minor"/>
      </font>
      <border diagonalUp="0" diagonalDown="0" outline="0">
        <left style="thin">
          <color indexed="64"/>
        </left>
        <right/>
        <top/>
        <bottom/>
      </border>
    </dxf>
    <dxf>
      <font>
        <b/>
        <i val="0"/>
        <strike val="0"/>
        <condense val="0"/>
        <extend val="0"/>
        <outline val="0"/>
        <shadow val="0"/>
        <u val="none"/>
        <vertAlign val="baseline"/>
        <sz val="11"/>
        <color theme="1" tint="0.24994659260841701"/>
        <name val="Gill Sans MT"/>
        <family val="2"/>
        <scheme val="minor"/>
      </font>
    </dxf>
    <dxf>
      <font>
        <b/>
        <i val="0"/>
        <strike val="0"/>
        <condense val="0"/>
        <extend val="0"/>
        <outline val="0"/>
        <shadow val="0"/>
        <u val="none"/>
        <vertAlign val="baseline"/>
        <sz val="11"/>
        <color theme="1" tint="0.24994659260841701"/>
        <name val="Gill Sans MT"/>
        <family val="2"/>
        <scheme val="minor"/>
      </font>
      <numFmt numFmtId="0" formatCode="General"/>
    </dxf>
    <dxf>
      <font>
        <b/>
        <i val="0"/>
        <strike val="0"/>
        <condense val="0"/>
        <extend val="0"/>
        <outline val="0"/>
        <shadow val="0"/>
        <u val="none"/>
        <vertAlign val="baseline"/>
        <sz val="11"/>
        <color theme="1" tint="0.24994659260841701"/>
        <name val="Gill Sans MT"/>
        <family val="2"/>
        <scheme val="minor"/>
      </font>
    </dxf>
    <dxf>
      <font>
        <b/>
        <i val="0"/>
        <strike val="0"/>
        <condense val="0"/>
        <extend val="0"/>
        <outline val="0"/>
        <shadow val="0"/>
        <u val="none"/>
        <vertAlign val="baseline"/>
        <sz val="11"/>
        <color theme="1" tint="0.24994659260841701"/>
        <name val="Gill Sans MT"/>
        <family val="2"/>
        <scheme val="minor"/>
      </font>
    </dxf>
    <dxf>
      <font>
        <b/>
        <i val="0"/>
        <strike val="0"/>
        <condense val="0"/>
        <extend val="0"/>
        <outline val="0"/>
        <shadow val="0"/>
        <u val="none"/>
        <vertAlign val="baseline"/>
        <sz val="11"/>
        <color theme="1" tint="0.24994659260841701"/>
        <name val="Gill Sans MT"/>
        <family val="2"/>
        <scheme val="minor"/>
      </font>
      <alignment horizontal="left" vertical="center" textRotation="0" wrapText="0" indent="1" justifyLastLine="0" shrinkToFit="0" readingOrder="0"/>
    </dxf>
    <dxf>
      <font>
        <b/>
        <i val="0"/>
        <strike val="0"/>
        <condense val="0"/>
        <extend val="0"/>
        <outline val="0"/>
        <shadow val="0"/>
        <u val="none"/>
        <vertAlign val="baseline"/>
        <sz val="11"/>
        <color theme="1" tint="0.24994659260841701"/>
        <name val="Gill Sans MT"/>
        <family val="2"/>
        <scheme val="minor"/>
      </font>
      <alignment horizontal="left" vertical="center" textRotation="0" wrapText="0" indent="1" justifyLastLine="0" shrinkToFit="0" readingOrder="0"/>
    </dxf>
    <dxf>
      <font>
        <b/>
        <i val="0"/>
        <strike val="0"/>
        <condense val="0"/>
        <extend val="0"/>
        <outline val="0"/>
        <shadow val="0"/>
        <u val="none"/>
        <vertAlign val="baseline"/>
        <sz val="11"/>
        <color theme="1" tint="0.24994659260841701"/>
        <name val="Gill Sans MT"/>
        <family val="2"/>
        <scheme val="minor"/>
      </font>
      <border diagonalUp="0" diagonalDown="0" outline="0">
        <left style="thin">
          <color indexed="64"/>
        </left>
        <right/>
        <top/>
        <bottom/>
      </border>
    </dxf>
    <dxf>
      <font>
        <b/>
        <i val="0"/>
        <strike val="0"/>
        <condense val="0"/>
        <extend val="0"/>
        <outline val="0"/>
        <shadow val="0"/>
        <u val="none"/>
        <vertAlign val="baseline"/>
        <sz val="11"/>
        <color theme="1" tint="0.24994659260841701"/>
        <name val="Gill Sans MT"/>
        <family val="2"/>
        <scheme val="minor"/>
      </font>
      <numFmt numFmtId="0" formatCode="General"/>
    </dxf>
    <dxf>
      <font>
        <b/>
        <i val="0"/>
        <strike val="0"/>
        <condense val="0"/>
        <extend val="0"/>
        <outline val="0"/>
        <shadow val="0"/>
        <u val="none"/>
        <vertAlign val="baseline"/>
        <sz val="11"/>
        <color theme="1" tint="0.24994659260841701"/>
        <name val="Gill Sans MT"/>
        <family val="2"/>
        <scheme val="minor"/>
      </font>
    </dxf>
    <dxf>
      <font>
        <b/>
        <i val="0"/>
        <strike val="0"/>
        <condense val="0"/>
        <extend val="0"/>
        <outline val="0"/>
        <shadow val="0"/>
        <u val="none"/>
        <vertAlign val="baseline"/>
        <sz val="11"/>
        <color theme="1" tint="0.24994659260841701"/>
        <name val="Gill Sans MT"/>
        <family val="2"/>
        <scheme val="minor"/>
      </font>
    </dxf>
    <dxf>
      <font>
        <b/>
        <i val="0"/>
        <strike val="0"/>
        <condense val="0"/>
        <extend val="0"/>
        <outline val="0"/>
        <shadow val="0"/>
        <u val="none"/>
        <vertAlign val="baseline"/>
        <sz val="11"/>
        <color theme="1" tint="0.24994659260841701"/>
        <name val="Gill Sans MT"/>
        <family val="2"/>
        <scheme val="minor"/>
      </font>
      <alignment horizontal="left" vertical="center" textRotation="0" wrapText="0" indent="1" justifyLastLine="0" shrinkToFit="0" readingOrder="0"/>
    </dxf>
    <dxf>
      <font>
        <b/>
        <i val="0"/>
        <strike val="0"/>
        <condense val="0"/>
        <extend val="0"/>
        <outline val="0"/>
        <shadow val="0"/>
        <u val="none"/>
        <vertAlign val="baseline"/>
        <sz val="11"/>
        <color theme="1" tint="0.24994659260841701"/>
        <name val="Gill Sans MT"/>
        <family val="2"/>
        <scheme val="minor"/>
      </font>
      <alignment horizontal="left" vertical="center" textRotation="0" wrapText="0" indent="1" justifyLastLine="0" shrinkToFit="0" readingOrder="0"/>
    </dxf>
    <dxf>
      <font>
        <b/>
        <i val="0"/>
        <strike val="0"/>
        <condense val="0"/>
        <extend val="0"/>
        <outline val="0"/>
        <shadow val="0"/>
        <u val="none"/>
        <vertAlign val="baseline"/>
        <sz val="11"/>
        <color theme="1" tint="0.24994659260841701"/>
        <name val="Gill Sans MT"/>
        <family val="2"/>
        <scheme val="minor"/>
      </font>
    </dxf>
    <dxf>
      <font>
        <b/>
        <i val="0"/>
        <strike val="0"/>
        <condense val="0"/>
        <extend val="0"/>
        <outline val="0"/>
        <shadow val="0"/>
        <u val="none"/>
        <vertAlign val="baseline"/>
        <sz val="11"/>
        <color theme="1" tint="0.24994659260841701"/>
        <name val="Gill Sans MT"/>
        <family val="2"/>
        <scheme val="minor"/>
      </font>
      <border diagonalUp="0" diagonalDown="0" outline="0">
        <left style="thin">
          <color indexed="64"/>
        </left>
        <right/>
        <top/>
        <bottom/>
      </border>
    </dxf>
    <dxf>
      <font>
        <b/>
        <i val="0"/>
        <strike val="0"/>
        <condense val="0"/>
        <extend val="0"/>
        <outline val="0"/>
        <shadow val="0"/>
        <u val="none"/>
        <vertAlign val="baseline"/>
        <sz val="11"/>
        <color theme="1" tint="0.24994659260841701"/>
        <name val="Gill Sans MT"/>
        <family val="2"/>
        <scheme val="minor"/>
      </font>
      <numFmt numFmtId="0" formatCode="General"/>
    </dxf>
    <dxf>
      <font>
        <b/>
        <i val="0"/>
        <strike val="0"/>
        <condense val="0"/>
        <extend val="0"/>
        <outline val="0"/>
        <shadow val="0"/>
        <u val="none"/>
        <vertAlign val="baseline"/>
        <sz val="11"/>
        <color theme="1" tint="0.24994659260841701"/>
        <name val="Gill Sans MT"/>
        <family val="2"/>
        <scheme val="minor"/>
      </font>
    </dxf>
    <dxf>
      <font>
        <b/>
        <i val="0"/>
        <strike val="0"/>
        <condense val="0"/>
        <extend val="0"/>
        <outline val="0"/>
        <shadow val="0"/>
        <u val="none"/>
        <vertAlign val="baseline"/>
        <sz val="11"/>
        <color theme="1" tint="0.24994659260841701"/>
        <name val="Gill Sans MT"/>
        <family val="2"/>
        <scheme val="minor"/>
      </font>
    </dxf>
    <dxf>
      <font>
        <b/>
        <i val="0"/>
        <strike val="0"/>
        <condense val="0"/>
        <extend val="0"/>
        <outline val="0"/>
        <shadow val="0"/>
        <u val="none"/>
        <vertAlign val="baseline"/>
        <sz val="11"/>
        <color theme="1" tint="0.24994659260841701"/>
        <name val="Gill Sans MT"/>
        <family val="2"/>
        <scheme val="minor"/>
      </font>
      <alignment horizontal="left" vertical="center" textRotation="0" wrapText="0" indent="1" justifyLastLine="0" shrinkToFit="0" readingOrder="0"/>
    </dxf>
    <dxf>
      <font>
        <b/>
        <i val="0"/>
        <strike val="0"/>
        <condense val="0"/>
        <extend val="0"/>
        <outline val="0"/>
        <shadow val="0"/>
        <u val="none"/>
        <vertAlign val="baseline"/>
        <sz val="11"/>
        <color theme="1" tint="0.24994659260841701"/>
        <name val="Gill Sans MT"/>
        <family val="2"/>
        <scheme val="minor"/>
      </font>
      <alignment horizontal="left" vertical="center" textRotation="0" wrapText="0" indent="1" justifyLastLine="0" shrinkToFit="0" readingOrder="0"/>
    </dxf>
    <dxf>
      <font>
        <b/>
        <i val="0"/>
        <strike val="0"/>
        <condense val="0"/>
        <extend val="0"/>
        <outline val="0"/>
        <shadow val="0"/>
        <u val="none"/>
        <vertAlign val="baseline"/>
        <sz val="11"/>
        <color theme="1" tint="0.24994659260841701"/>
        <name val="Gill Sans MT"/>
        <family val="2"/>
        <scheme val="minor"/>
      </font>
    </dxf>
    <dxf>
      <font>
        <b/>
        <i val="0"/>
        <strike val="0"/>
        <condense val="0"/>
        <extend val="0"/>
        <outline val="0"/>
        <shadow val="0"/>
        <u val="none"/>
        <vertAlign val="baseline"/>
        <sz val="11"/>
        <color theme="1" tint="0.24994659260841701"/>
        <name val="Gill Sans MT"/>
        <family val="2"/>
        <scheme val="minor"/>
      </font>
      <border diagonalUp="0" diagonalDown="0" outline="0">
        <left style="thin">
          <color indexed="64"/>
        </left>
        <right/>
        <top/>
        <bottom/>
      </border>
    </dxf>
    <dxf>
      <font>
        <b/>
        <i val="0"/>
        <strike val="0"/>
        <condense val="0"/>
        <extend val="0"/>
        <outline val="0"/>
        <shadow val="0"/>
        <u val="none"/>
        <vertAlign val="baseline"/>
        <sz val="11"/>
        <color theme="1" tint="0.24994659260841701"/>
        <name val="Gill Sans MT"/>
        <family val="2"/>
        <scheme val="minor"/>
      </font>
      <numFmt numFmtId="0" formatCode="General"/>
    </dxf>
    <dxf>
      <font>
        <b/>
        <i val="0"/>
        <strike val="0"/>
        <condense val="0"/>
        <extend val="0"/>
        <outline val="0"/>
        <shadow val="0"/>
        <u val="none"/>
        <vertAlign val="baseline"/>
        <sz val="11"/>
        <color theme="1" tint="0.24994659260841701"/>
        <name val="Gill Sans MT"/>
        <family val="2"/>
        <scheme val="minor"/>
      </font>
    </dxf>
    <dxf>
      <font>
        <b/>
        <i val="0"/>
        <strike val="0"/>
        <condense val="0"/>
        <extend val="0"/>
        <outline val="0"/>
        <shadow val="0"/>
        <u val="none"/>
        <vertAlign val="baseline"/>
        <sz val="11"/>
        <color theme="1" tint="0.24994659260841701"/>
        <name val="Gill Sans MT"/>
        <family val="2"/>
        <scheme val="minor"/>
      </font>
    </dxf>
    <dxf>
      <font>
        <b/>
        <i val="0"/>
        <strike val="0"/>
        <condense val="0"/>
        <extend val="0"/>
        <outline val="0"/>
        <shadow val="0"/>
        <u val="none"/>
        <vertAlign val="baseline"/>
        <sz val="11"/>
        <color theme="1" tint="0.24994659260841701"/>
        <name val="Gill Sans MT"/>
        <family val="2"/>
        <scheme val="minor"/>
      </font>
      <alignment horizontal="left" vertical="center" textRotation="0" wrapText="0" indent="1" justifyLastLine="0" shrinkToFit="0" readingOrder="0"/>
    </dxf>
    <dxf>
      <font>
        <b/>
        <i val="0"/>
        <strike val="0"/>
        <condense val="0"/>
        <extend val="0"/>
        <outline val="0"/>
        <shadow val="0"/>
        <u val="none"/>
        <vertAlign val="baseline"/>
        <sz val="11"/>
        <color theme="1" tint="0.24994659260841701"/>
        <name val="Gill Sans MT"/>
        <family val="2"/>
        <scheme val="minor"/>
      </font>
      <alignment horizontal="left" vertical="center" textRotation="0" wrapText="0" indent="1" justifyLastLine="0" shrinkToFit="0" readingOrder="0"/>
    </dxf>
    <dxf>
      <font>
        <b/>
        <i val="0"/>
        <strike val="0"/>
        <condense val="0"/>
        <extend val="0"/>
        <outline val="0"/>
        <shadow val="0"/>
        <u val="none"/>
        <vertAlign val="baseline"/>
        <sz val="11"/>
        <color theme="1" tint="0.24994659260841701"/>
        <name val="Gill Sans MT"/>
        <family val="2"/>
        <scheme val="minor"/>
      </font>
      <border diagonalUp="0" diagonalDown="0" outline="0">
        <left style="thin">
          <color indexed="64"/>
        </left>
        <right/>
        <top/>
        <bottom/>
      </border>
    </dxf>
    <dxf>
      <font>
        <b/>
        <i val="0"/>
        <strike val="0"/>
        <condense val="0"/>
        <extend val="0"/>
        <outline val="0"/>
        <shadow val="0"/>
        <u val="none"/>
        <vertAlign val="baseline"/>
        <sz val="11"/>
        <color theme="1" tint="0.24994659260841701"/>
        <name val="Gill Sans MT"/>
        <family val="2"/>
        <scheme val="minor"/>
      </font>
      <numFmt numFmtId="0" formatCode="General"/>
    </dxf>
    <dxf>
      <font>
        <b/>
        <i val="0"/>
        <strike val="0"/>
        <condense val="0"/>
        <extend val="0"/>
        <outline val="0"/>
        <shadow val="0"/>
        <u val="none"/>
        <vertAlign val="baseline"/>
        <sz val="11"/>
        <color theme="1" tint="0.24994659260841701"/>
        <name val="Gill Sans MT"/>
        <family val="2"/>
        <scheme val="minor"/>
      </font>
    </dxf>
    <dxf>
      <font>
        <b/>
        <i val="0"/>
        <strike val="0"/>
        <condense val="0"/>
        <extend val="0"/>
        <outline val="0"/>
        <shadow val="0"/>
        <u val="none"/>
        <vertAlign val="baseline"/>
        <sz val="11"/>
        <color theme="1" tint="0.24994659260841701"/>
        <name val="Gill Sans MT"/>
        <family val="2"/>
        <scheme val="minor"/>
      </font>
    </dxf>
    <dxf>
      <font>
        <b/>
        <i val="0"/>
        <strike val="0"/>
        <condense val="0"/>
        <extend val="0"/>
        <outline val="0"/>
        <shadow val="0"/>
        <u val="none"/>
        <vertAlign val="baseline"/>
        <sz val="11"/>
        <color theme="1" tint="0.24994659260841701"/>
        <name val="Gill Sans MT"/>
        <family val="2"/>
        <scheme val="minor"/>
      </font>
      <alignment horizontal="left" vertical="center" textRotation="0" wrapText="0" indent="1" justifyLastLine="0" shrinkToFit="0" readingOrder="0"/>
    </dxf>
    <dxf>
      <font>
        <b/>
        <i val="0"/>
        <strike val="0"/>
        <condense val="0"/>
        <extend val="0"/>
        <outline val="0"/>
        <shadow val="0"/>
        <u val="none"/>
        <vertAlign val="baseline"/>
        <sz val="11"/>
        <color theme="1" tint="0.24994659260841701"/>
        <name val="Gill Sans MT"/>
        <family val="2"/>
        <scheme val="minor"/>
      </font>
      <alignment horizontal="left" vertical="center" textRotation="0" wrapText="0" indent="1" justifyLastLine="0" shrinkToFit="0" readingOrder="0"/>
    </dxf>
    <dxf>
      <font>
        <b/>
        <i val="0"/>
        <strike val="0"/>
        <condense val="0"/>
        <extend val="0"/>
        <outline val="0"/>
        <shadow val="0"/>
        <u val="none"/>
        <vertAlign val="baseline"/>
        <sz val="11"/>
        <color theme="1" tint="0.24994659260841701"/>
        <name val="Gill Sans MT"/>
        <family val="2"/>
        <scheme val="minor"/>
      </font>
    </dxf>
    <dxf>
      <font>
        <b/>
        <i val="0"/>
        <strike val="0"/>
        <condense val="0"/>
        <extend val="0"/>
        <outline val="0"/>
        <shadow val="0"/>
        <u val="none"/>
        <vertAlign val="baseline"/>
        <sz val="11"/>
        <color theme="1" tint="0.24994659260841701"/>
        <name val="Gill Sans MT"/>
        <family val="2"/>
        <scheme val="minor"/>
      </font>
      <border diagonalUp="0" diagonalDown="0" outline="0">
        <left style="thin">
          <color indexed="64"/>
        </left>
        <right/>
        <top/>
        <bottom/>
      </border>
    </dxf>
    <dxf>
      <font>
        <b/>
        <i val="0"/>
        <strike val="0"/>
        <condense val="0"/>
        <extend val="0"/>
        <outline val="0"/>
        <shadow val="0"/>
        <u val="none"/>
        <vertAlign val="baseline"/>
        <sz val="11"/>
        <color theme="1" tint="0.24994659260841701"/>
        <name val="Gill Sans MT"/>
        <family val="2"/>
        <scheme val="minor"/>
      </font>
      <numFmt numFmtId="0" formatCode="General"/>
    </dxf>
    <dxf>
      <font>
        <b/>
        <i val="0"/>
        <strike val="0"/>
        <condense val="0"/>
        <extend val="0"/>
        <outline val="0"/>
        <shadow val="0"/>
        <u val="none"/>
        <vertAlign val="baseline"/>
        <sz val="11"/>
        <color theme="1" tint="0.24994659260841701"/>
        <name val="Gill Sans MT"/>
        <family val="2"/>
        <scheme val="minor"/>
      </font>
    </dxf>
    <dxf>
      <font>
        <b/>
        <i val="0"/>
        <strike val="0"/>
        <condense val="0"/>
        <extend val="0"/>
        <outline val="0"/>
        <shadow val="0"/>
        <u val="none"/>
        <vertAlign val="baseline"/>
        <sz val="11"/>
        <color theme="1" tint="0.24994659260841701"/>
        <name val="Gill Sans MT"/>
        <family val="2"/>
        <scheme val="minor"/>
      </font>
    </dxf>
    <dxf>
      <font>
        <b/>
        <i val="0"/>
        <strike val="0"/>
        <condense val="0"/>
        <extend val="0"/>
        <outline val="0"/>
        <shadow val="0"/>
        <u val="none"/>
        <vertAlign val="baseline"/>
        <sz val="11"/>
        <color theme="1" tint="0.24994659260841701"/>
        <name val="Gill Sans MT"/>
        <family val="2"/>
        <scheme val="minor"/>
      </font>
      <alignment horizontal="left" vertical="center" textRotation="0" wrapText="0" indent="1" justifyLastLine="0" shrinkToFit="0" readingOrder="0"/>
    </dxf>
    <dxf>
      <font>
        <b/>
        <i val="0"/>
        <strike val="0"/>
        <condense val="0"/>
        <extend val="0"/>
        <outline val="0"/>
        <shadow val="0"/>
        <u val="none"/>
        <vertAlign val="baseline"/>
        <sz val="11"/>
        <color theme="1" tint="0.24994659260841701"/>
        <name val="Gill Sans MT"/>
        <family val="2"/>
        <scheme val="minor"/>
      </font>
      <alignment horizontal="left" vertical="center" textRotation="0" wrapText="0" indent="1" justifyLastLine="0" shrinkToFit="0" readingOrder="0"/>
    </dxf>
    <dxf>
      <numFmt numFmtId="8" formatCode="#,##0.00_);[Red]\(#,##0.00\)"/>
      <border diagonalUp="0" diagonalDown="0">
        <left style="thin">
          <color indexed="64"/>
        </left>
        <right/>
        <top/>
        <bottom/>
        <vertical/>
        <horizontal/>
      </border>
    </dxf>
    <dxf>
      <fill>
        <patternFill patternType="none">
          <fgColor indexed="64"/>
          <bgColor auto="1"/>
        </patternFill>
      </fill>
    </dxf>
    <dxf>
      <numFmt numFmtId="8" formatCode="#,##0.00_);[Red]\(#,##0.00\)"/>
      <fill>
        <patternFill patternType="none">
          <fgColor indexed="64"/>
          <bgColor auto="1"/>
        </patternFill>
      </fill>
    </dxf>
    <dxf>
      <numFmt numFmtId="8" formatCode="#,##0.00_);[Red]\(#,##0.00\)"/>
    </dxf>
    <dxf>
      <font>
        <b/>
      </font>
    </dxf>
    <dxf>
      <fill>
        <patternFill patternType="none">
          <fgColor indexed="64"/>
          <bgColor indexed="65"/>
        </patternFill>
      </fill>
    </dxf>
    <dxf>
      <border diagonalUp="0" diagonalDown="0">
        <left style="thin">
          <color indexed="64"/>
        </left>
        <right/>
        <top/>
        <bottom/>
        <vertical/>
        <horizontal/>
      </border>
    </dxf>
    <dxf>
      <fill>
        <patternFill patternType="none">
          <fgColor indexed="64"/>
          <bgColor auto="1"/>
        </patternFill>
      </fill>
    </dxf>
    <dxf>
      <numFmt numFmtId="8" formatCode="#,##0.00_);[Red]\(#,##0.00\)"/>
      <fill>
        <patternFill patternType="none">
          <fgColor indexed="64"/>
          <bgColor auto="1"/>
        </patternFill>
      </fill>
    </dxf>
    <dxf>
      <numFmt numFmtId="8" formatCode="#,##0.00_);[Red]\(#,##0.00\)"/>
    </dxf>
    <dxf>
      <font>
        <b/>
      </font>
    </dxf>
    <dxf>
      <fill>
        <patternFill patternType="none">
          <fgColor indexed="64"/>
          <bgColor indexed="65"/>
        </patternFill>
      </fill>
    </dxf>
    <dxf>
      <fill>
        <patternFill patternType="none">
          <fgColor indexed="64"/>
          <bgColor indexed="65"/>
        </patternFill>
      </fill>
      <border diagonalUp="0" diagonalDown="0">
        <left style="thin">
          <color indexed="64"/>
        </left>
        <right/>
        <top/>
        <bottom/>
        <vertical/>
        <horizontal/>
      </border>
    </dxf>
    <dxf>
      <numFmt numFmtId="8" formatCode="#,##0.00_);[Red]\(#,##0.00\)"/>
    </dxf>
    <dxf>
      <fill>
        <patternFill patternType="none">
          <fgColor indexed="64"/>
          <bgColor auto="1"/>
        </patternFill>
      </fill>
    </dxf>
    <dxf>
      <numFmt numFmtId="8" formatCode="#,##0.00_);[Red]\(#,##0.00\)"/>
      <fill>
        <patternFill patternType="none">
          <fgColor indexed="64"/>
          <bgColor auto="1"/>
        </patternFill>
      </fill>
    </dxf>
    <dxf>
      <numFmt numFmtId="8" formatCode="#,##0.00_);[Red]\(#,##0.00\)"/>
    </dxf>
    <dxf>
      <fill>
        <patternFill patternType="none">
          <fgColor indexed="64"/>
          <bgColor auto="1"/>
        </patternFill>
      </fill>
    </dxf>
    <dxf>
      <font>
        <b/>
      </font>
    </dxf>
    <dxf>
      <numFmt numFmtId="8" formatCode="#,##0.00_);[Red]\(#,##0.00\)"/>
      <fill>
        <patternFill patternType="none">
          <fgColor indexed="64"/>
          <bgColor indexed="65"/>
        </patternFill>
      </fill>
      <border diagonalUp="0" diagonalDown="0">
        <left style="thin">
          <color indexed="64"/>
        </left>
        <right/>
        <top/>
        <bottom/>
        <vertical/>
        <horizontal/>
      </border>
    </dxf>
    <dxf>
      <fill>
        <patternFill patternType="none">
          <fgColor indexed="64"/>
          <bgColor auto="1"/>
        </patternFill>
      </fill>
    </dxf>
    <dxf>
      <numFmt numFmtId="8" formatCode="#,##0.00_);[Red]\(#,##0.00\)"/>
      <fill>
        <patternFill patternType="none">
          <fgColor indexed="64"/>
          <bgColor auto="1"/>
        </patternFill>
      </fill>
    </dxf>
    <dxf>
      <numFmt numFmtId="8" formatCode="#,##0.00_);[Red]\(#,##0.00\)"/>
    </dxf>
    <dxf>
      <font>
        <b/>
      </font>
    </dxf>
    <dxf>
      <font>
        <b/>
      </font>
    </dxf>
    <dxf>
      <numFmt numFmtId="8" formatCode="#,##0.00_);[Red]\(#,##0.00\)"/>
      <border diagonalUp="0" diagonalDown="0">
        <left style="thin">
          <color indexed="64"/>
        </left>
        <right/>
        <top/>
        <bottom/>
        <vertical/>
        <horizontal/>
      </border>
    </dxf>
    <dxf>
      <fill>
        <patternFill patternType="none">
          <fgColor indexed="64"/>
          <bgColor auto="1"/>
        </patternFill>
      </fill>
    </dxf>
    <dxf>
      <fill>
        <patternFill patternType="none">
          <fgColor indexed="64"/>
          <bgColor auto="1"/>
        </patternFill>
      </fill>
    </dxf>
    <dxf>
      <numFmt numFmtId="8" formatCode="#,##0.00_);[Red]\(#,##0.00\)"/>
    </dxf>
    <dxf>
      <fill>
        <patternFill patternType="none">
          <fgColor indexed="64"/>
          <bgColor auto="1"/>
        </patternFill>
      </fill>
    </dxf>
    <dxf>
      <font>
        <b/>
      </font>
    </dxf>
    <dxf>
      <fill>
        <patternFill patternType="none">
          <fgColor indexed="64"/>
          <bgColor indexed="65"/>
        </patternFill>
      </fill>
    </dxf>
    <dxf>
      <border diagonalUp="0" diagonalDown="0">
        <left style="thin">
          <color indexed="64"/>
        </left>
        <right/>
        <top/>
        <bottom/>
        <vertical/>
        <horizontal/>
      </border>
    </dxf>
    <dxf>
      <fill>
        <patternFill patternType="none">
          <fgColor indexed="64"/>
          <bgColor auto="1"/>
        </patternFill>
      </fill>
    </dxf>
    <dxf>
      <fill>
        <patternFill patternType="none">
          <fgColor indexed="64"/>
          <bgColor auto="1"/>
        </patternFill>
      </fill>
    </dxf>
    <dxf>
      <numFmt numFmtId="8" formatCode="#,##0.00_);[Red]\(#,##0.00\)"/>
    </dxf>
    <dxf>
      <fill>
        <patternFill patternType="none">
          <fgColor indexed="64"/>
          <bgColor auto="1"/>
        </patternFill>
      </fill>
    </dxf>
    <dxf>
      <font>
        <b/>
      </font>
    </dxf>
    <dxf>
      <fill>
        <patternFill patternType="none">
          <fgColor indexed="64"/>
          <bgColor indexed="65"/>
        </patternFill>
      </fill>
    </dxf>
    <dxf>
      <fill>
        <patternFill patternType="none">
          <fgColor indexed="64"/>
          <bgColor indexed="65"/>
        </patternFill>
      </fill>
      <border diagonalUp="0" diagonalDown="0">
        <left style="thin">
          <color indexed="64"/>
        </left>
        <right/>
        <top/>
        <bottom/>
        <vertical/>
        <horizontal/>
      </border>
    </dxf>
    <dxf>
      <fill>
        <patternFill patternType="none">
          <fgColor indexed="64"/>
          <bgColor auto="1"/>
        </patternFill>
      </fill>
    </dxf>
    <dxf>
      <fill>
        <patternFill patternType="none">
          <fgColor indexed="64"/>
          <bgColor auto="1"/>
        </patternFill>
      </fill>
    </dxf>
    <dxf>
      <numFmt numFmtId="8" formatCode="#,##0.00_);[Red]\(#,##0.00\)"/>
    </dxf>
    <dxf>
      <fill>
        <patternFill patternType="none">
          <fgColor indexed="64"/>
          <bgColor auto="1"/>
        </patternFill>
      </fill>
    </dxf>
    <dxf>
      <font>
        <b/>
      </font>
    </dxf>
    <dxf>
      <numFmt numFmtId="8" formatCode="#,##0.00_);[Red]\(#,##0.00\)"/>
      <fill>
        <patternFill patternType="none">
          <fgColor indexed="64"/>
          <bgColor indexed="65"/>
        </patternFill>
      </fill>
      <border diagonalUp="0" diagonalDown="0">
        <left style="thin">
          <color indexed="64"/>
        </left>
        <right/>
        <top/>
        <bottom/>
        <vertical/>
        <horizontal/>
      </border>
    </dxf>
    <dxf>
      <fill>
        <patternFill patternType="none">
          <fgColor indexed="64"/>
          <bgColor auto="1"/>
        </patternFill>
      </fill>
    </dxf>
    <dxf>
      <fill>
        <patternFill patternType="none">
          <fgColor indexed="64"/>
          <bgColor auto="1"/>
        </patternFill>
      </fill>
    </dxf>
    <dxf>
      <numFmt numFmtId="8" formatCode="#,##0.00_);[Red]\(#,##0.00\)"/>
    </dxf>
    <dxf>
      <fill>
        <patternFill patternType="none">
          <fgColor indexed="64"/>
          <bgColor auto="1"/>
        </patternFill>
      </fill>
    </dxf>
    <dxf>
      <font>
        <b/>
      </font>
    </dxf>
    <dxf>
      <fill>
        <patternFill patternType="none">
          <fgColor indexed="64"/>
          <bgColor indexed="65"/>
        </patternFill>
      </fill>
    </dxf>
    <dxf>
      <fill>
        <patternFill patternType="none">
          <fgColor indexed="64"/>
          <bgColor indexed="65"/>
        </patternFill>
      </fill>
      <border diagonalUp="0" diagonalDown="0">
        <left style="thin">
          <color indexed="64"/>
        </left>
        <right/>
        <top/>
        <bottom/>
        <vertical/>
        <horizontal/>
      </border>
    </dxf>
    <dxf>
      <numFmt numFmtId="8" formatCode="#,##0.00_);[Red]\(#,##0.00\)"/>
      <fill>
        <patternFill patternType="none">
          <fgColor indexed="64"/>
          <bgColor auto="1"/>
        </patternFill>
      </fill>
    </dxf>
    <dxf>
      <numFmt numFmtId="8" formatCode="#,##0.00_);[Red]\(#,##0.00\)"/>
    </dxf>
    <dxf>
      <fill>
        <patternFill patternType="none">
          <fgColor indexed="64"/>
          <bgColor auto="1"/>
        </patternFill>
      </fill>
    </dxf>
    <dxf>
      <font>
        <b/>
      </font>
    </dxf>
    <dxf>
      <fill>
        <patternFill>
          <bgColor theme="0" tint="-4.9989318521683403E-2"/>
        </patternFill>
      </fill>
    </dxf>
    <dxf>
      <fill>
        <patternFill>
          <bgColor theme="0" tint="-4.9989318521683403E-2"/>
        </patternFill>
      </fill>
    </dxf>
    <dxf>
      <fill>
        <patternFill>
          <bgColor theme="6"/>
        </patternFill>
      </fill>
    </dxf>
    <dxf>
      <font>
        <color theme="0"/>
      </font>
      <fill>
        <patternFill>
          <fgColor theme="3" tint="-0.24994659260841701"/>
          <bgColor theme="3" tint="-0.24994659260841701"/>
        </patternFill>
      </fill>
    </dxf>
    <dxf>
      <fill>
        <patternFill>
          <bgColor theme="0" tint="-4.9989318521683403E-2"/>
        </patternFill>
      </fill>
    </dxf>
    <dxf>
      <fill>
        <patternFill>
          <bgColor theme="6"/>
        </patternFill>
      </fill>
    </dxf>
    <dxf>
      <font>
        <color theme="0"/>
      </font>
      <fill>
        <patternFill>
          <bgColor theme="5" tint="-0.499984740745262"/>
        </patternFill>
      </fill>
    </dxf>
    <dxf>
      <fill>
        <patternFill>
          <bgColor theme="0" tint="-4.9989318521683403E-2"/>
        </patternFill>
      </fill>
    </dxf>
    <dxf>
      <fill>
        <patternFill>
          <bgColor theme="6"/>
        </patternFill>
      </fill>
    </dxf>
    <dxf>
      <font>
        <color theme="0"/>
      </font>
      <fill>
        <patternFill>
          <bgColor theme="7" tint="-0.24994659260841701"/>
        </patternFill>
      </fill>
    </dxf>
    <dxf>
      <fill>
        <patternFill>
          <bgColor theme="0" tint="-0.14996795556505021"/>
        </patternFill>
      </fill>
    </dxf>
    <dxf>
      <font>
        <b/>
        <i val="0"/>
      </font>
      <fill>
        <patternFill patternType="solid">
          <bgColor theme="0" tint="-4.9989318521683403E-2"/>
        </patternFill>
      </fill>
    </dxf>
    <dxf>
      <font>
        <b val="0"/>
        <i val="0"/>
        <color theme="1"/>
      </font>
      <fill>
        <patternFill patternType="solid">
          <fgColor theme="4"/>
          <bgColor theme="0" tint="-0.14996795556505021"/>
        </patternFill>
      </fill>
      <border>
        <top style="thin">
          <color theme="0"/>
        </top>
      </border>
    </dxf>
    <dxf>
      <font>
        <b val="0"/>
        <i val="0"/>
        <color theme="0"/>
      </font>
      <fill>
        <gradientFill degree="90">
          <stop position="0">
            <color theme="6" tint="-0.49803155613879818"/>
          </stop>
          <stop position="1">
            <color theme="6" tint="-0.25098422193060094"/>
          </stop>
        </gradientFill>
      </fill>
      <border diagonalUp="0" diagonalDown="0">
        <left/>
        <right/>
        <top/>
        <bottom/>
        <vertical/>
        <horizontal/>
      </border>
    </dxf>
    <dxf>
      <font>
        <b val="0"/>
        <i val="0"/>
        <color theme="1"/>
      </font>
      <fill>
        <patternFill patternType="solid">
          <fgColor auto="1"/>
          <bgColor theme="0" tint="-4.9989318521683403E-2"/>
        </patternFill>
      </fill>
      <border>
        <left style="thin">
          <color theme="0"/>
        </left>
        <right style="thin">
          <color theme="0"/>
        </right>
        <top style="thin">
          <color theme="0"/>
        </top>
        <bottom style="thin">
          <color theme="0"/>
        </bottom>
        <vertical style="thin">
          <color theme="0"/>
        </vertical>
        <horizontal style="thin">
          <color theme="0"/>
        </horizontal>
      </border>
    </dxf>
    <dxf>
      <fill>
        <patternFill>
          <bgColor theme="0" tint="-4.9989318521683403E-2"/>
        </patternFill>
      </fill>
    </dxf>
    <dxf>
      <fill>
        <patternFill>
          <bgColor theme="6"/>
        </patternFill>
      </fill>
    </dxf>
    <dxf>
      <font>
        <color theme="0"/>
      </font>
      <fill>
        <patternFill>
          <bgColor theme="9" tint="-0.749961851863155"/>
        </patternFill>
      </fill>
    </dxf>
  </dxfs>
  <tableStyles count="5" defaultTableStyle="Monthly Budget" defaultPivotStyle="PivotStyleLight16">
    <tableStyle name="Income" pivot="0" count="3" xr9:uid="{39CD2CDA-2AC2-7047-981A-EFD1CC94014D}">
      <tableStyleElement type="headerRow" dxfId="154"/>
      <tableStyleElement type="totalRow" dxfId="153"/>
      <tableStyleElement type="firstRowStripe" dxfId="152"/>
    </tableStyle>
    <tableStyle name="Monthly Budget" pivot="0" count="5" xr9:uid="{00000000-0011-0000-FFFF-FFFF00000000}">
      <tableStyleElement type="wholeTable" dxfId="151"/>
      <tableStyleElement type="headerRow" dxfId="150"/>
      <tableStyleElement type="totalRow" dxfId="149"/>
      <tableStyleElement type="lastColumn" dxfId="148"/>
      <tableStyleElement type="secondRowStripe" dxfId="147"/>
    </tableStyle>
    <tableStyle name="Operating Expenses" pivot="0" count="3" xr9:uid="{238C2E5E-FCB8-3443-8813-412B84A4CEAB}">
      <tableStyleElement type="headerRow" dxfId="146"/>
      <tableStyleElement type="totalRow" dxfId="145"/>
      <tableStyleElement type="secondRowStripe" dxfId="144"/>
    </tableStyle>
    <tableStyle name="Personal Expenses" pivot="0" count="3" xr9:uid="{9C928B7B-F361-4645-BF1B-B9861077DF97}">
      <tableStyleElement type="headerRow" dxfId="143"/>
      <tableStyleElement type="totalRow" dxfId="142"/>
      <tableStyleElement type="secondRowStripe" dxfId="141"/>
    </tableStyle>
    <tableStyle name="Summary" pivot="0" count="4" xr9:uid="{2F7C3F75-98F9-6B44-A135-CEB2FB9A67FB}">
      <tableStyleElement type="headerRow" dxfId="140"/>
      <tableStyleElement type="totalRow" dxfId="139"/>
      <tableStyleElement type="lastColumn" dxfId="138"/>
      <tableStyleElement type="secondRowStripe" dxfId="137"/>
    </tableStyle>
  </tableStyles>
  <colors>
    <mruColors>
      <color rgb="FFD4E6D0"/>
      <color rgb="FFEEEADE"/>
      <color rgb="FF44382C"/>
      <color rgb="FFFFFDF8"/>
      <color rgb="FFA7937B"/>
      <color rgb="FFF2F2F2"/>
      <color rgb="FF5A5044"/>
      <color rgb="FF252525"/>
      <color rgb="FFCD9620"/>
      <color rgb="FFF444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76200</xdr:colOff>
      <xdr:row>0</xdr:row>
      <xdr:rowOff>22860</xdr:rowOff>
    </xdr:from>
    <xdr:to>
      <xdr:col>8</xdr:col>
      <xdr:colOff>97155</xdr:colOff>
      <xdr:row>1</xdr:row>
      <xdr:rowOff>552815</xdr:rowOff>
    </xdr:to>
    <xdr:pic>
      <xdr:nvPicPr>
        <xdr:cNvPr id="2" name="Picture 1" descr="historic preservation web 2C">
          <a:extLst>
            <a:ext uri="{FF2B5EF4-FFF2-40B4-BE49-F238E27FC236}">
              <a16:creationId xmlns:a16="http://schemas.microsoft.com/office/drawing/2014/main" id="{843846E8-2648-4291-AD4B-E885361D57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22153"/>
        <a:stretch>
          <a:fillRect/>
        </a:stretch>
      </xdr:blipFill>
      <xdr:spPr bwMode="auto">
        <a:xfrm>
          <a:off x="5654040" y="22860"/>
          <a:ext cx="4126230" cy="99858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1188720</xdr:colOff>
      <xdr:row>0</xdr:row>
      <xdr:rowOff>30480</xdr:rowOff>
    </xdr:from>
    <xdr:to>
      <xdr:col>8</xdr:col>
      <xdr:colOff>1215390</xdr:colOff>
      <xdr:row>1</xdr:row>
      <xdr:rowOff>552815</xdr:rowOff>
    </xdr:to>
    <xdr:pic>
      <xdr:nvPicPr>
        <xdr:cNvPr id="2" name="Picture 1" descr="historic preservation web 2C">
          <a:extLst>
            <a:ext uri="{FF2B5EF4-FFF2-40B4-BE49-F238E27FC236}">
              <a16:creationId xmlns:a16="http://schemas.microsoft.com/office/drawing/2014/main" id="{C6DE5CB3-8F11-49A3-9800-0F05955F8F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22153"/>
        <a:stretch>
          <a:fillRect/>
        </a:stretch>
      </xdr:blipFill>
      <xdr:spPr bwMode="auto">
        <a:xfrm>
          <a:off x="6766560" y="30480"/>
          <a:ext cx="4126230" cy="998585"/>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84A7B41-6722-499D-A7B0-28C0ED9F84A2}" name="PersonnelExpenses13" displayName="PersonnelExpenses13" ref="B8:H12" totalsRowCount="1" totalsRowDxfId="136" headerRowCellStyle="Heading 1" dataCellStyle="Normal" totalsRowCellStyle="Normal">
  <autoFilter ref="B8:H11" xr:uid="{00000000-0009-0000-0100-000007000000}"/>
  <tableColumns count="7">
    <tableColumn id="1" xr3:uid="{599449EC-D61A-4C16-B1B3-FAF4D69683BA}" name="SALARIED EMPLOYEES" totalsRowLabel="Total Personnel Expenses" dataDxfId="135" totalsRowDxfId="79" dataCellStyle="Input"/>
    <tableColumn id="7" xr3:uid="{1ACD1C02-FB5F-454F-B544-57B6AC8CA382}" name="Description - # of hours &amp; rate" dataDxfId="134" totalsRowDxfId="78" dataCellStyle="Input"/>
    <tableColumn id="2" xr3:uid="{B072EC32-6105-4F80-BAC8-2ECEB1C7C2E9}" name="ESTIMATED" totalsRowFunction="sum" dataDxfId="133" totalsRowDxfId="77" dataCellStyle="Normal">
      <calculatedColumnFormula>#REF!</calculatedColumnFormula>
    </tableColumn>
    <tableColumn id="15" xr3:uid="{8150ABC6-E5FC-4E03-B023-5FEA142FA122}" name="Column1" totalsRowDxfId="76"/>
    <tableColumn id="4" xr3:uid="{AA380015-03A2-40F7-A15F-E8A8123625E7}" name="TOP 5 AMOUNT" totalsRowDxfId="75" dataCellStyle="Normal">
      <calculatedColumnFormula>#REF!+(10^-6)*ROW(#REF!)</calculatedColumnFormula>
    </tableColumn>
    <tableColumn id="13" xr3:uid="{920337F3-659A-42E7-A20E-33B97FF107E3}" name="FEDERAL Share" totalsRowFunction="custom" dataDxfId="132" totalsRowDxfId="74" dataCellStyle="Normal">
      <totalsRowFormula>SUM(G9:G11)</totalsRowFormula>
    </tableColumn>
    <tableColumn id="14" xr3:uid="{F0070C98-75E7-49CE-B2D4-C1900A446E98}" name="LOCAL Cash" totalsRowFunction="custom" dataDxfId="131" totalsRowDxfId="73" dataCellStyle="Normal">
      <totalsRowFormula>SUM(H9:H11)</totalsRowFormula>
    </tableColumn>
  </tableColumns>
  <tableStyleInfo name="Personal Expenses" showFirstColumn="0" showLastColumn="0" showRowStripes="1" showColumnStripes="0"/>
  <extLst>
    <ext xmlns:x14="http://schemas.microsoft.com/office/spreadsheetml/2009/9/main" uri="{504A1905-F514-4f6f-8877-14C23A59335A}">
      <x14:table altTextSummary="Enter Personnel Expenses, Estimated and Actual values in this table. Difference is automatically calculated"/>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A71C2F4-0696-4E8B-ACA4-14595465E365}" name="PersonnelExpenses36" displayName="PersonnelExpenses36" ref="B33:H37" totalsRowCount="1" totalsRowDxfId="84" headerRowCellStyle="Heading 1" dataCellStyle="Normal" totalsRowCellStyle="Normal">
  <autoFilter ref="B33:H36" xr:uid="{8A71C2F4-0696-4E8B-ACA4-14595465E365}"/>
  <tableColumns count="7">
    <tableColumn id="1" xr3:uid="{F86F611F-889B-4708-AAA0-973C1F9575DC}" name="DONATED SERVICES" totalsRowLabel="Total Donated Services" dataDxfId="14" totalsRowDxfId="21" dataCellStyle="Input">
      <calculatedColumnFormula>PersonnelExpenses3617[[#This Row],[DONATED SERVICES]]</calculatedColumnFormula>
    </tableColumn>
    <tableColumn id="7" xr3:uid="{7EB34E2A-66C5-416D-89E9-C960FEE996A7}" name="Description of services" dataDxfId="83" totalsRowDxfId="20" dataCellStyle="Input"/>
    <tableColumn id="2" xr3:uid="{B7A68727-360F-4D6F-923A-80F0E03A1BCD}" name="ESTIMATED" totalsRowFunction="sum" dataDxfId="82" totalsRowDxfId="19" dataCellStyle="Normal">
      <calculatedColumnFormula>PersonnelExpenses3617[[#This Row],[ESTIMATED]]</calculatedColumnFormula>
    </tableColumn>
    <tableColumn id="3" xr3:uid="{AC39F22B-1D24-4AE7-B413-D8FF0240E419}" name="ACTUAL" totalsRowFunction="sum" dataDxfId="81" totalsRowDxfId="18" dataCellStyle="Normal"/>
    <tableColumn id="4" xr3:uid="{D9529174-6240-4734-B200-F3C79A33178B}" name="TOP 5 AMOUNT" totalsRowDxfId="17" dataCellStyle="Normal">
      <calculatedColumnFormula>PersonnelExpenses36[[#This Row],[ACTUAL]]+(10^-6)*ROW(PersonnelExpenses36[[#This Row],[ACTUAL]])</calculatedColumnFormula>
    </tableColumn>
    <tableColumn id="5" xr3:uid="{9C134C46-9274-4897-ADFC-E5F09455EDCB}" name="DIFFERENCE" totalsRowFunction="sum" totalsRowDxfId="16" dataCellStyle="Normal">
      <calculatedColumnFormula>PersonnelExpenses36[[#This Row],[ESTIMATED]]-PersonnelExpenses36[[#This Row],[ACTUAL]]</calculatedColumnFormula>
    </tableColumn>
    <tableColumn id="12" xr3:uid="{7C5E7281-0C41-40B8-BD04-FF0A305BFF62}" name="LOCAL In-kind" totalsRowFunction="custom" dataDxfId="80" totalsRowDxfId="15" dataCellStyle="Normal">
      <calculatedColumnFormula>PersonnelExpenses36[[#This Row],[ACTUAL]]</calculatedColumnFormula>
      <totalsRowFormula>SUM(H34:H36)</totalsRowFormula>
    </tableColumn>
  </tableColumns>
  <tableStyleInfo name="Personal Expenses" showFirstColumn="0" showLastColumn="0" showRowStripes="1" showColumnStripes="0"/>
  <extLst>
    <ext xmlns:x14="http://schemas.microsoft.com/office/spreadsheetml/2009/9/main" uri="{504A1905-F514-4f6f-8877-14C23A59335A}">
      <x14:table altTextSummary="Enter Personnel Expenses, Estimated and Actual values in this table. Difference is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69DCC9B-3664-4688-9222-0C48911DCC0A}" name="PersonnelExpenses314" displayName="PersonnelExpenses314" ref="B14:G18" totalsRowCount="1" totalsRowDxfId="130" headerRowCellStyle="Heading 1" dataCellStyle="Normal" totalsRowCellStyle="Normal">
  <autoFilter ref="B14:G17" xr:uid="{F55D0F70-F1D1-4D9C-AFAE-785C42BC1986}"/>
  <tableColumns count="6">
    <tableColumn id="1" xr3:uid="{58B02C7F-99AE-4970-9AF2-D9ACE0045E53}" name="VOLUNTEER" totalsRowLabel="Total Volunteer" dataDxfId="129" totalsRowDxfId="72" dataCellStyle="Input"/>
    <tableColumn id="7" xr3:uid="{1BDD2E13-7FF0-470F-8BAA-6575A2168055}" name="Description - # of hours &amp; rate" dataDxfId="128" totalsRowDxfId="71" dataCellStyle="Input"/>
    <tableColumn id="2" xr3:uid="{FDBCC4DF-AB81-4D00-AB86-2AA595802E78}" name="ESTIMATED" totalsRowFunction="sum" dataDxfId="127" totalsRowDxfId="70" dataCellStyle="Normal"/>
    <tableColumn id="3" xr3:uid="{9DD6BD93-EB74-4F7B-90D5-6E8D3D42853E}" name="Column1" dataDxfId="126" totalsRowDxfId="69" dataCellStyle="Normal"/>
    <tableColumn id="4" xr3:uid="{320DD239-3AF8-4258-A3A8-76498851A351}" name="TOP 5 AMOUNT" totalsRowDxfId="68" dataCellStyle="Normal">
      <calculatedColumnFormula>PersonnelExpenses314[[#This Row],[Column1]]+(10^-6)*ROW(PersonnelExpenses314[[#This Row],[Column1]])</calculatedColumnFormula>
    </tableColumn>
    <tableColumn id="9" xr3:uid="{6C5C09B2-DDCA-4CF0-BD7A-8A38AF483416}" name="LOCAL In-kind" totalsRowFunction="custom" dataDxfId="125" totalsRowDxfId="67" dataCellStyle="Normal">
      <calculatedColumnFormula>PersonnelExpenses314[[#This Row],[ESTIMATED]]</calculatedColumnFormula>
      <totalsRowFormula>SUM(G15:G17)</totalsRowFormula>
    </tableColumn>
  </tableColumns>
  <tableStyleInfo name="Personal Expenses" showFirstColumn="0" showLastColumn="0" showRowStripes="1" showColumnStripes="0"/>
  <extLst>
    <ext xmlns:x14="http://schemas.microsoft.com/office/spreadsheetml/2009/9/main" uri="{504A1905-F514-4f6f-8877-14C23A59335A}">
      <x14:table altTextSummary="Enter Personnel Expenses, Estimated and Actual values in this table. Difference is automatically calculated"/>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57D5197-398C-40FC-9290-B2EABF63E1C8}" name="PersonnelExpenses3415" displayName="PersonnelExpenses3415" ref="B20:H24" totalsRowCount="1" totalsRowDxfId="124" headerRowCellStyle="Heading 1" dataCellStyle="Normal" totalsRowCellStyle="Normal">
  <autoFilter ref="B20:H23" xr:uid="{D708C4EF-B1DC-4142-B6AC-049C45A2E4D9}"/>
  <tableColumns count="7">
    <tableColumn id="1" xr3:uid="{E4A1F2F5-8FA5-4425-AF50-52AC83A36920}" name="CONTRACTED SERVICES" totalsRowLabel="Total Contracted Expenses" dataDxfId="123" totalsRowDxfId="66" dataCellStyle="Input"/>
    <tableColumn id="7" xr3:uid="{F7F95A07-C2EC-4C60-AE74-925096CB4FC9}" name="Description of Services" dataDxfId="122" totalsRowDxfId="65" dataCellStyle="Input"/>
    <tableColumn id="2" xr3:uid="{C78A61DF-7905-4D26-9E79-CE1E0B47499D}" name="ESTIMATED" totalsRowFunction="sum" dataDxfId="121" totalsRowDxfId="64" dataCellStyle="Normal"/>
    <tableColumn id="3" xr3:uid="{B2B191A7-1849-48B6-975C-666FFC33CDA2}" name="Column1" dataDxfId="120" totalsRowDxfId="63" dataCellStyle="Normal"/>
    <tableColumn id="4" xr3:uid="{2638BE9C-BA01-4D81-BF26-9998FEF2DCC7}" name="TOP 5 AMOUNT" totalsRowDxfId="62" dataCellStyle="Normal">
      <calculatedColumnFormula>PersonnelExpenses3415[[#This Row],[Column1]]+(10^-6)*ROW(PersonnelExpenses3415[[#This Row],[Column1]])</calculatedColumnFormula>
    </tableColumn>
    <tableColumn id="8" xr3:uid="{970EC824-BD06-4007-9B3D-63F25F4FF5FF}" name="FEDERAL Share" totalsRowFunction="custom" dataDxfId="119" totalsRowDxfId="61" dataCellStyle="Normal">
      <totalsRowFormula>SUM(G21:G23)</totalsRowFormula>
    </tableColumn>
    <tableColumn id="9" xr3:uid="{26279381-E40A-413E-8F29-2FAD0B7969DD}" name="LOCAL Cash" totalsRowFunction="custom" dataDxfId="118" totalsRowDxfId="60" dataCellStyle="Normal">
      <totalsRowFormula>SUM(H21:H23)</totalsRowFormula>
    </tableColumn>
  </tableColumns>
  <tableStyleInfo name="Personal Expenses" showFirstColumn="0" showLastColumn="0" showRowStripes="1" showColumnStripes="0"/>
  <extLst>
    <ext xmlns:x14="http://schemas.microsoft.com/office/spreadsheetml/2009/9/main" uri="{504A1905-F514-4f6f-8877-14C23A59335A}">
      <x14:table altTextSummary="Enter Personnel Expenses, Estimated and Actual values in this table. Difference is automatically calculated"/>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7590DC9-FF0C-45DB-98F9-4BAF692C54E1}" name="PersonnelExpenses34516" displayName="PersonnelExpenses34516" ref="B27:H31" totalsRowCount="1" totalsRowDxfId="117" headerRowCellStyle="Heading 1" dataCellStyle="Normal" totalsRowCellStyle="Normal">
  <autoFilter ref="B27:H30" xr:uid="{2DDE2A53-BE44-4985-B31E-91F79BC2353D}"/>
  <tableColumns count="7">
    <tableColumn id="1" xr3:uid="{E3A82659-5922-42D9-B796-140B2E71B267}" name="OTHER EXPENSES" totalsRowLabel="Total Other Expenses" dataDxfId="116" totalsRowDxfId="59" dataCellStyle="Input"/>
    <tableColumn id="7" xr3:uid="{1709637B-4C4D-4F32-BF61-801ABA3C350E}" name="Description of Services" dataDxfId="115" totalsRowDxfId="58" dataCellStyle="Input"/>
    <tableColumn id="2" xr3:uid="{BC569F12-44C0-4F29-BD86-41FBBAAE4966}" name="ESTIMATED" totalsRowFunction="sum" dataDxfId="114" totalsRowDxfId="57" dataCellStyle="Normal"/>
    <tableColumn id="3" xr3:uid="{75A45144-6EB8-40C5-A129-73B3DE8B0B19}" name="Column1" dataDxfId="113" totalsRowDxfId="56" dataCellStyle="Normal"/>
    <tableColumn id="4" xr3:uid="{C3EC0FAA-67DC-49C3-845B-07A32C4A1ADA}" name="TOP 5 AMOUNT" totalsRowDxfId="55" dataCellStyle="Normal">
      <calculatedColumnFormula>PersonnelExpenses34516[[#This Row],[Column1]]+(10^-6)*ROW(PersonnelExpenses34516[[#This Row],[Column1]])</calculatedColumnFormula>
    </tableColumn>
    <tableColumn id="12" xr3:uid="{DDA3DEE8-3341-43F9-A203-B755BA9D158C}" name="FEDERAL Share" totalsRowFunction="custom" dataDxfId="112" totalsRowDxfId="54">
      <totalsRowFormula>SUM(G27:G30)</totalsRowFormula>
    </tableColumn>
    <tableColumn id="9" xr3:uid="{BDC0C8AB-18A6-47AE-A1E8-F723F4C602C3}" name="LOCAL Cash" totalsRowFunction="custom" dataDxfId="111" totalsRowDxfId="53" dataCellStyle="Normal">
      <totalsRowFormula>SUM(H28:H30)</totalsRowFormula>
    </tableColumn>
  </tableColumns>
  <tableStyleInfo name="Personal Expenses" showFirstColumn="0" showLastColumn="0" showRowStripes="1" showColumnStripes="0"/>
  <extLst>
    <ext xmlns:x14="http://schemas.microsoft.com/office/spreadsheetml/2009/9/main" uri="{504A1905-F514-4f6f-8877-14C23A59335A}">
      <x14:table altTextSummary="Enter Personnel Expenses, Estimated and Actual values in this table. Difference is automatically calculated"/>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1DDBEA14-4598-4ABA-A8DA-5C1C8ACCAAC9}" name="PersonnelExpenses3617" displayName="PersonnelExpenses3617" ref="B33:G37" totalsRowCount="1" totalsRowDxfId="110" headerRowCellStyle="Heading 1" dataCellStyle="Normal" totalsRowCellStyle="Normal">
  <autoFilter ref="B33:G36" xr:uid="{8A71C2F4-0696-4E8B-ACA4-14595465E365}"/>
  <tableColumns count="6">
    <tableColumn id="1" xr3:uid="{715541D1-D72C-40BE-8032-0CEAC03CCA4D}" name="DONATED SERVICES" totalsRowLabel="Total Donated Services" dataDxfId="109" totalsRowDxfId="52" dataCellStyle="Input"/>
    <tableColumn id="7" xr3:uid="{11D94A56-4852-4315-9E94-9021724C3B3A}" name="Description of services" dataDxfId="108" totalsRowDxfId="51" dataCellStyle="Input"/>
    <tableColumn id="2" xr3:uid="{56EA8F7D-E20D-4791-B352-2C56AFFE08AF}" name="ESTIMATED" totalsRowFunction="sum" dataDxfId="107" totalsRowDxfId="50" dataCellStyle="Normal"/>
    <tableColumn id="3" xr3:uid="{21F45DAF-B673-483A-8A53-099A6C989B1C}" name="Column1" dataDxfId="106" totalsRowDxfId="49" dataCellStyle="Normal"/>
    <tableColumn id="4" xr3:uid="{468CDBF8-232D-4DAC-BD11-4431FA4DAFAC}" name="TOP 5 AMOUNT" totalsRowDxfId="48" dataCellStyle="Normal">
      <calculatedColumnFormula>PersonnelExpenses3617[[#This Row],[Column1]]+(10^-6)*ROW(PersonnelExpenses3617[[#This Row],[Column1]])</calculatedColumnFormula>
    </tableColumn>
    <tableColumn id="12" xr3:uid="{F4987807-0465-4A6E-8D90-63AE5F31143F}" name="LOCAL In-kind" totalsRowFunction="custom" dataDxfId="105" totalsRowDxfId="47" dataCellStyle="Normal">
      <calculatedColumnFormula>PersonnelExpenses3617[[#This Row],[ESTIMATED]]</calculatedColumnFormula>
      <totalsRowFormula>SUM(G34:G36)</totalsRowFormula>
    </tableColumn>
  </tableColumns>
  <tableStyleInfo name="Personal Expenses" showFirstColumn="0" showLastColumn="0" showRowStripes="1" showColumnStripes="0"/>
  <extLst>
    <ext xmlns:x14="http://schemas.microsoft.com/office/spreadsheetml/2009/9/main" uri="{504A1905-F514-4f6f-8877-14C23A59335A}">
      <x14:table altTextSummary="Enter Personnel Expenses, Estimated and Actual values in this table. Difference is automatically calculated"/>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PersonnelExpenses" displayName="PersonnelExpenses" ref="B8:I12" totalsRowCount="1" totalsRowDxfId="104" headerRowCellStyle="Heading 1" dataCellStyle="Normal" totalsRowCellStyle="Normal">
  <autoFilter ref="B8:I11" xr:uid="{00000000-0009-0000-0100-000007000000}"/>
  <tableColumns count="8">
    <tableColumn id="1" xr3:uid="{00000000-0010-0000-0300-000001000000}" name="SALARIED EMPLOYEES" totalsRowLabel="Total Personnel Expenses" dataDxfId="13" totalsRowDxfId="12" dataCellStyle="Input"/>
    <tableColumn id="7" xr3:uid="{94E3DE00-2F18-4EF7-BFFF-C83105BB1220}" name="Description - # of hours &amp; rate" dataDxfId="11" totalsRowDxfId="10" dataCellStyle="Input"/>
    <tableColumn id="2" xr3:uid="{00000000-0010-0000-0300-000002000000}" name="ESTIMATED" totalsRowFunction="sum" dataDxfId="9" totalsRowDxfId="8" dataCellStyle="Normal">
      <calculatedColumnFormula>PersonnelExpenses13[[#This Row],[ESTIMATED]]</calculatedColumnFormula>
    </tableColumn>
    <tableColumn id="3" xr3:uid="{00000000-0010-0000-0300-000003000000}" name="ACTUAL" totalsRowFunction="sum" dataDxfId="7" totalsRowDxfId="6" dataCellStyle="Normal"/>
    <tableColumn id="4" xr3:uid="{00000000-0010-0000-0300-000004000000}" name="TOP 5 AMOUNT" totalsRowDxfId="5" dataCellStyle="Normal">
      <calculatedColumnFormula>PersonnelExpenses[[#This Row],[ACTUAL]]+(10^-6)*ROW(PersonnelExpenses[[#This Row],[ACTUAL]])</calculatedColumnFormula>
    </tableColumn>
    <tableColumn id="5" xr3:uid="{00000000-0010-0000-0300-000005000000}" name="DIFFERENCE" totalsRowFunction="sum" totalsRowDxfId="4" dataCellStyle="Normal">
      <calculatedColumnFormula>PersonnelExpenses[[#This Row],[ESTIMATED]]-PersonnelExpenses[[#This Row],[ACTUAL]]</calculatedColumnFormula>
    </tableColumn>
    <tableColumn id="13" xr3:uid="{EA5CE347-6D17-4DDB-B01F-6B5DD9A64447}" name="FEDERAL Share" totalsRowFunction="custom" dataDxfId="3" totalsRowDxfId="2" dataCellStyle="Normal">
      <totalsRowFormula>SUM(H9:H11)</totalsRowFormula>
    </tableColumn>
    <tableColumn id="14" xr3:uid="{817C6F2F-2A85-4EED-A8A8-EC4CFE8EF4F0}" name="LOCAL Cash" totalsRowFunction="custom" dataDxfId="1" totalsRowDxfId="0" dataCellStyle="Normal">
      <totalsRowFormula>SUM(I9:I11)</totalsRowFormula>
    </tableColumn>
  </tableColumns>
  <tableStyleInfo name="Personal Expenses" showFirstColumn="0" showLastColumn="0" showRowStripes="1" showColumnStripes="0"/>
  <extLst>
    <ext xmlns:x14="http://schemas.microsoft.com/office/spreadsheetml/2009/9/main" uri="{504A1905-F514-4f6f-8877-14C23A59335A}">
      <x14:table altTextSummary="Enter Personnel Expenses, Estimated and Actual values in this table. Difference is automatically calculated"/>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5D0F70-F1D1-4D9C-AFAE-785C42BC1986}" name="PersonnelExpenses3" displayName="PersonnelExpenses3" ref="B14:H18" totalsRowCount="1" totalsRowDxfId="103" headerRowCellStyle="Heading 1" dataCellStyle="Normal" totalsRowCellStyle="Normal">
  <autoFilter ref="B14:H17" xr:uid="{F55D0F70-F1D1-4D9C-AFAE-785C42BC1986}"/>
  <tableColumns count="7">
    <tableColumn id="1" xr3:uid="{352206AE-FCD9-4AD1-878E-EF611665D5BB}" name="VOLUNTEER" totalsRowLabel="Total Volunteer" dataDxfId="31" totalsRowDxfId="38" dataCellStyle="Input">
      <calculatedColumnFormula>PersonnelExpenses314[[#This Row],[VOLUNTEER]]</calculatedColumnFormula>
    </tableColumn>
    <tableColumn id="7" xr3:uid="{F43D2805-182D-4221-AF90-7CDF576D6358}" name="Description - # of hours &amp; rate" dataDxfId="102" totalsRowDxfId="37" dataCellStyle="Input"/>
    <tableColumn id="2" xr3:uid="{E6A3FA86-2BD7-4ECE-98C0-BC96EC14F090}" name="ESTIMATED" totalsRowFunction="sum" dataDxfId="101" totalsRowDxfId="36" dataCellStyle="Normal">
      <calculatedColumnFormula>PersonnelExpenses314[[#This Row],[ESTIMATED]]</calculatedColumnFormula>
    </tableColumn>
    <tableColumn id="3" xr3:uid="{5735C4F9-7D64-4185-A66E-A8E8C98B828F}" name="ACTUAL" totalsRowFunction="sum" dataDxfId="100" totalsRowDxfId="35" dataCellStyle="Normal"/>
    <tableColumn id="4" xr3:uid="{6F27D0DB-76AD-4BF0-834C-37378C6FE92E}" name="TOP 5 AMOUNT" totalsRowDxfId="34" dataCellStyle="Normal">
      <calculatedColumnFormula>PersonnelExpenses3[[#This Row],[ACTUAL]]+(10^-6)*ROW(PersonnelExpenses3[[#This Row],[ACTUAL]])</calculatedColumnFormula>
    </tableColumn>
    <tableColumn id="5" xr3:uid="{73526032-3008-4F69-92A9-C83EA05A1206}" name="DIFFERENCE" totalsRowFunction="sum" totalsRowDxfId="33" dataCellStyle="Normal">
      <calculatedColumnFormula>PersonnelExpenses3[[#This Row],[ESTIMATED]]-PersonnelExpenses3[[#This Row],[ACTUAL]]</calculatedColumnFormula>
    </tableColumn>
    <tableColumn id="9" xr3:uid="{C944B20F-A73B-4DC2-BAF2-053C1955A0AC}" name="LOCAL In-kind" totalsRowFunction="custom" dataDxfId="99" totalsRowDxfId="32" dataCellStyle="Normal">
      <calculatedColumnFormula>PersonnelExpenses3[[#This Row],[ACTUAL]]</calculatedColumnFormula>
      <totalsRowFormula>SUM(H15:H17)</totalsRowFormula>
    </tableColumn>
  </tableColumns>
  <tableStyleInfo name="Personal Expenses" showFirstColumn="0" showLastColumn="0" showRowStripes="1" showColumnStripes="0"/>
  <extLst>
    <ext xmlns:x14="http://schemas.microsoft.com/office/spreadsheetml/2009/9/main" uri="{504A1905-F514-4f6f-8877-14C23A59335A}">
      <x14:table altTextSummary="Enter Personnel Expenses, Estimated and Actual values in this table. Difference is automatically calculated"/>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708C4EF-B1DC-4142-B6AC-049C45A2E4D9}" name="PersonnelExpenses34" displayName="PersonnelExpenses34" ref="B20:I24" totalsRowCount="1" totalsRowDxfId="98" headerRowCellStyle="Heading 1" dataCellStyle="Normal" totalsRowCellStyle="Normal">
  <autoFilter ref="B20:I23" xr:uid="{D708C4EF-B1DC-4142-B6AC-049C45A2E4D9}"/>
  <tableColumns count="8">
    <tableColumn id="1" xr3:uid="{D52C8EEE-5E14-47E3-B73E-A592073AA84B}" name="CONTRACTED SERVICES" totalsRowLabel="Total Contracted Expenses" dataDxfId="97" totalsRowDxfId="46" dataCellStyle="Input"/>
    <tableColumn id="7" xr3:uid="{8FE1EAA8-CC3F-41CA-8BDB-14F337AF4542}" name="Description of Services" dataDxfId="96" totalsRowDxfId="45" dataCellStyle="Input"/>
    <tableColumn id="2" xr3:uid="{F715A794-50F5-4573-905D-4D658D4AD044}" name="ESTIMATED" totalsRowFunction="sum" dataDxfId="95" totalsRowDxfId="44" dataCellStyle="Normal">
      <calculatedColumnFormula>PersonnelExpenses3415[[#This Row],[ESTIMATED]]</calculatedColumnFormula>
    </tableColumn>
    <tableColumn id="3" xr3:uid="{54ACCE21-2381-43E7-9DEB-341AEA9AD957}" name="ACTUAL" totalsRowFunction="sum" dataDxfId="94" totalsRowDxfId="43" dataCellStyle="Normal"/>
    <tableColumn id="4" xr3:uid="{CCB3DEB5-464D-4020-A666-90D09898B229}" name="TOP 5 AMOUNT" totalsRowDxfId="42" dataCellStyle="Normal">
      <calculatedColumnFormula>PersonnelExpenses34[[#This Row],[ACTUAL]]+(10^-6)*ROW(PersonnelExpenses34[[#This Row],[ACTUAL]])</calculatedColumnFormula>
    </tableColumn>
    <tableColumn id="5" xr3:uid="{72DFB82F-6935-4E76-9477-7939B691575A}" name="DIFFERENCE" totalsRowFunction="sum" dataDxfId="93" totalsRowDxfId="41" dataCellStyle="Normal">
      <calculatedColumnFormula>PersonnelExpenses34[[#This Row],[ESTIMATED]]-PersonnelExpenses34[[#This Row],[ACTUAL]]</calculatedColumnFormula>
    </tableColumn>
    <tableColumn id="8" xr3:uid="{06293539-1F9C-4360-8011-440C9F78F171}" name="FEDERAL Share" totalsRowFunction="custom" dataDxfId="92" totalsRowDxfId="40" dataCellStyle="Normal">
      <totalsRowFormula>SUM(H21:H23)</totalsRowFormula>
    </tableColumn>
    <tableColumn id="9" xr3:uid="{CB685420-AC50-4413-9836-CB74DCD84DFE}" name="LOCAL Cash" totalsRowFunction="custom" dataDxfId="91" totalsRowDxfId="39" dataCellStyle="Normal">
      <totalsRowFormula>SUM(I21:I23)</totalsRowFormula>
    </tableColumn>
  </tableColumns>
  <tableStyleInfo name="Personal Expenses" showFirstColumn="0" showLastColumn="0" showRowStripes="1" showColumnStripes="0"/>
  <extLst>
    <ext xmlns:x14="http://schemas.microsoft.com/office/spreadsheetml/2009/9/main" uri="{504A1905-F514-4f6f-8877-14C23A59335A}">
      <x14:table altTextSummary="Enter Personnel Expenses, Estimated and Actual values in this table. Difference is automatically calculated"/>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DDE2A53-BE44-4985-B31E-91F79BC2353D}" name="PersonnelExpenses345" displayName="PersonnelExpenses345" ref="B27:I31" totalsRowCount="1" totalsRowDxfId="90" headerRowCellStyle="Heading 1" dataCellStyle="Normal" totalsRowCellStyle="Normal">
  <autoFilter ref="B27:I30" xr:uid="{2DDE2A53-BE44-4985-B31E-91F79BC2353D}"/>
  <tableColumns count="8">
    <tableColumn id="1" xr3:uid="{8BDD7B18-A113-468A-9FF6-F1287983A2E3}" name="OTHER EXPENSES" totalsRowLabel="Total Other Expenses" dataDxfId="22" totalsRowDxfId="30" dataCellStyle="Input">
      <calculatedColumnFormula>PersonnelExpenses34516[[#This Row],[OTHER EXPENSES]]</calculatedColumnFormula>
    </tableColumn>
    <tableColumn id="7" xr3:uid="{6FDE7B44-0877-4FCA-A50B-FBF7FE9BB479}" name="Description of Services" dataDxfId="89" totalsRowDxfId="29" dataCellStyle="Input"/>
    <tableColumn id="2" xr3:uid="{C6251FA3-4DBD-4E16-A917-8BE55CCCB032}" name="ESTIMATED" totalsRowFunction="sum" dataDxfId="88" totalsRowDxfId="28" dataCellStyle="Normal">
      <calculatedColumnFormula>PersonnelExpenses34516[[#This Row],[ESTIMATED]]</calculatedColumnFormula>
    </tableColumn>
    <tableColumn id="3" xr3:uid="{B6C8532E-B3A5-441C-92EB-E461BF415DE9}" name="ACTUAL" totalsRowFunction="sum" dataDxfId="87" totalsRowDxfId="27" dataCellStyle="Normal"/>
    <tableColumn id="4" xr3:uid="{04ECA5A0-FD5A-4CE8-871F-505790374C26}" name="TOP 5 AMOUNT" totalsRowDxfId="26" dataCellStyle="Normal">
      <calculatedColumnFormula>PersonnelExpenses345[[#This Row],[ACTUAL]]+(10^-6)*ROW(PersonnelExpenses345[[#This Row],[ACTUAL]])</calculatedColumnFormula>
    </tableColumn>
    <tableColumn id="5" xr3:uid="{F0A037B5-C1AF-433C-9F8E-5B50ADCBBF42}" name="DIFFERENCE" totalsRowFunction="sum" totalsRowDxfId="25" dataCellStyle="Normal">
      <calculatedColumnFormula>PersonnelExpenses345[[#This Row],[ESTIMATED]]-PersonnelExpenses345[[#This Row],[ACTUAL]]</calculatedColumnFormula>
    </tableColumn>
    <tableColumn id="12" xr3:uid="{EDE98FA3-A0ED-4BB7-BDE6-3434BAB4A517}" name="FEDERAL Share" totalsRowFunction="custom" dataDxfId="86" totalsRowDxfId="24">
      <totalsRowFormula>SUM(H27:H30)</totalsRowFormula>
    </tableColumn>
    <tableColumn id="9" xr3:uid="{03E55603-01E0-4F72-AE9A-664CC146ECD9}" name="LOCAL Cash" totalsRowFunction="custom" dataDxfId="85" totalsRowDxfId="23" dataCellStyle="Normal">
      <totalsRowFormula>SUM(I28:I30)</totalsRowFormula>
    </tableColumn>
  </tableColumns>
  <tableStyleInfo name="Personal Expenses" showFirstColumn="0" showLastColumn="0" showRowStripes="1" showColumnStripes="0"/>
  <extLst>
    <ext xmlns:x14="http://schemas.microsoft.com/office/spreadsheetml/2009/9/main" uri="{504A1905-F514-4f6f-8877-14C23A59335A}">
      <x14:table altTextSummary="Enter Personnel Expenses, Estimated and Actual values in this table. Difference is automatically calculated"/>
    </ext>
  </extLst>
</table>
</file>

<file path=xl/theme/theme1.xml><?xml version="1.0" encoding="utf-8"?>
<a:theme xmlns:a="http://schemas.openxmlformats.org/drawingml/2006/main" name="Thatch">
  <a:themeElements>
    <a:clrScheme name="Business monthly Budget">
      <a:dk1>
        <a:srgbClr val="000000"/>
      </a:dk1>
      <a:lt1>
        <a:srgbClr val="FFFFFF"/>
      </a:lt1>
      <a:dk2>
        <a:srgbClr val="57999A"/>
      </a:dk2>
      <a:lt2>
        <a:srgbClr val="E7E6E6"/>
      </a:lt2>
      <a:accent1>
        <a:srgbClr val="7DBAB2"/>
      </a:accent1>
      <a:accent2>
        <a:srgbClr val="A9D4BF"/>
      </a:accent2>
      <a:accent3>
        <a:srgbClr val="D4E6CF"/>
      </a:accent3>
      <a:accent4>
        <a:srgbClr val="468282"/>
      </a:accent4>
      <a:accent5>
        <a:srgbClr val="89CCC3"/>
      </a:accent5>
      <a:accent6>
        <a:srgbClr val="E0F5DB"/>
      </a:accent6>
      <a:hlink>
        <a:srgbClr val="0563C1"/>
      </a:hlink>
      <a:folHlink>
        <a:srgbClr val="954F72"/>
      </a:folHlink>
    </a:clrScheme>
    <a:fontScheme name="Small Business Budget">
      <a:majorFont>
        <a:latin typeface="Gill Sans MT"/>
        <a:ea typeface=""/>
        <a:cs typeface=""/>
      </a:majorFont>
      <a:minorFont>
        <a:latin typeface="Gill Sans MT"/>
        <a:ea typeface=""/>
        <a:cs typeface=""/>
      </a:minorFont>
    </a:fontScheme>
    <a:fmtScheme name="Thatch">
      <a:fillStyleLst>
        <a:solidFill>
          <a:schemeClr val="phClr"/>
        </a:solidFill>
        <a:gradFill rotWithShape="1">
          <a:gsLst>
            <a:gs pos="0">
              <a:schemeClr val="phClr">
                <a:tint val="79000"/>
                <a:satMod val="180000"/>
              </a:schemeClr>
            </a:gs>
            <a:gs pos="65000">
              <a:schemeClr val="phClr">
                <a:tint val="52000"/>
                <a:satMod val="250000"/>
              </a:schemeClr>
            </a:gs>
            <a:gs pos="100000">
              <a:schemeClr val="phClr">
                <a:tint val="29000"/>
                <a:satMod val="300000"/>
              </a:schemeClr>
            </a:gs>
          </a:gsLst>
          <a:lin ang="16200000" scaled="0"/>
        </a:gradFill>
        <a:gradFill rotWithShape="1">
          <a:gsLst>
            <a:gs pos="0">
              <a:schemeClr val="phClr">
                <a:shade val="15000"/>
                <a:satMod val="180000"/>
              </a:schemeClr>
            </a:gs>
            <a:gs pos="50000">
              <a:schemeClr val="phClr">
                <a:shade val="45000"/>
                <a:satMod val="170000"/>
              </a:schemeClr>
            </a:gs>
            <a:gs pos="70000">
              <a:schemeClr val="phClr">
                <a:tint val="99000"/>
                <a:shade val="65000"/>
                <a:satMod val="155000"/>
              </a:schemeClr>
            </a:gs>
            <a:gs pos="100000">
              <a:schemeClr val="phClr">
                <a:tint val="95500"/>
                <a:shade val="100000"/>
                <a:satMod val="155000"/>
              </a:schemeClr>
            </a:gs>
          </a:gsLst>
          <a:lin ang="16200000" scaled="0"/>
        </a:gradFill>
      </a:fillStyleLst>
      <a:lnStyleLst>
        <a:ln w="9525" cap="flat" cmpd="sng" algn="ctr">
          <a:solidFill>
            <a:schemeClr val="phClr"/>
          </a:solidFill>
          <a:prstDash val="solid"/>
        </a:ln>
        <a:ln w="15875" cap="flat" cmpd="sng" algn="ctr">
          <a:solidFill>
            <a:schemeClr val="phClr"/>
          </a:solidFill>
          <a:prstDash val="solid"/>
        </a:ln>
        <a:ln w="38100" cap="flat" cmpd="sng" algn="ctr">
          <a:solidFill>
            <a:schemeClr val="phClr"/>
          </a:solidFill>
          <a:prstDash val="solid"/>
        </a:ln>
      </a:lnStyleLst>
      <a:effectStyleLst>
        <a:effectStyle>
          <a:effectLst>
            <a:outerShdw blurRad="63500" dist="25400" dir="5400000" rotWithShape="0">
              <a:srgbClr val="000000">
                <a:alpha val="43000"/>
              </a:srgbClr>
            </a:outerShdw>
          </a:effectLst>
        </a:effectStyle>
        <a:effectStyle>
          <a:effectLst>
            <a:outerShdw blurRad="63500" dist="25400" dir="5400000" rotWithShape="0">
              <a:srgbClr val="000000">
                <a:alpha val="43000"/>
              </a:srgbClr>
            </a:outerShdw>
          </a:effectLst>
          <a:scene3d>
            <a:camera prst="orthographicFront">
              <a:rot lat="0" lon="0" rev="0"/>
            </a:camera>
            <a:lightRig rig="brightRoom" dir="t">
              <a:rot lat="0" lon="0" rev="8700000"/>
            </a:lightRig>
          </a:scene3d>
          <a:sp3d contourW="12700" prstMaterial="dkEdge">
            <a:bevelT w="0" h="0" prst="relaxedInset"/>
            <a:contourClr>
              <a:schemeClr val="phClr">
                <a:shade val="65000"/>
                <a:satMod val="150000"/>
              </a:schemeClr>
            </a:contourClr>
          </a:sp3d>
        </a:effectStyle>
        <a:effectStyle>
          <a:effectLst>
            <a:outerShdw blurRad="63500" dist="25400" dir="5400000" rotWithShape="0">
              <a:srgbClr val="000000">
                <a:alpha val="43000"/>
              </a:srgbClr>
            </a:outerShdw>
          </a:effectLst>
          <a:scene3d>
            <a:camera prst="orthographicFront">
              <a:rot lat="0" lon="0" rev="0"/>
            </a:camera>
            <a:lightRig rig="glow" dir="t">
              <a:rot lat="0" lon="0" rev="13200000"/>
            </a:lightRig>
          </a:scene3d>
          <a:sp3d prstMaterial="dkEdge">
            <a:bevelT w="63500" h="50800" prst="relaxedInset"/>
          </a:sp3d>
        </a:effectStyle>
      </a:effectStyleLst>
      <a:bgFillStyleLst>
        <a:solidFill>
          <a:schemeClr val="phClr"/>
        </a:solidFill>
        <a:gradFill rotWithShape="1">
          <a:gsLst>
            <a:gs pos="0">
              <a:schemeClr val="phClr">
                <a:tint val="85000"/>
                <a:shade val="95000"/>
                <a:satMod val="200000"/>
              </a:schemeClr>
            </a:gs>
            <a:gs pos="53000">
              <a:schemeClr val="phClr">
                <a:shade val="60000"/>
                <a:satMod val="220000"/>
              </a:schemeClr>
            </a:gs>
            <a:gs pos="100000">
              <a:schemeClr val="phClr">
                <a:shade val="45000"/>
                <a:satMod val="220000"/>
              </a:schemeClr>
            </a:gs>
          </a:gsLst>
          <a:lin ang="16200000" scaled="0"/>
        </a:gradFill>
        <a:gradFill rotWithShape="1">
          <a:gsLst>
            <a:gs pos="0">
              <a:schemeClr val="phClr">
                <a:tint val="83000"/>
                <a:shade val="97000"/>
                <a:satMod val="230000"/>
              </a:schemeClr>
            </a:gs>
            <a:gs pos="100000">
              <a:schemeClr val="phClr">
                <a:shade val="35000"/>
                <a:satMod val="250000"/>
              </a:schemeClr>
            </a:gs>
          </a:gsLst>
          <a:path path="circle">
            <a:fillToRect l="15000" t="50000" r="85000" b="6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E44F9-1903-4A02-8F88-37F3E8E9D5F4}">
  <sheetPr>
    <tabColor theme="5" tint="-0.499984740745262"/>
    <pageSetUpPr autoPageBreaks="0" fitToPage="1"/>
  </sheetPr>
  <dimension ref="A1:J42"/>
  <sheetViews>
    <sheetView tabSelected="1" topLeftCell="A3" zoomScaleNormal="100" workbookViewId="0">
      <selection activeCell="E11" sqref="E11"/>
    </sheetView>
  </sheetViews>
  <sheetFormatPr defaultColWidth="9" defaultRowHeight="30" customHeight="1" x14ac:dyDescent="0.5"/>
  <cols>
    <col min="1" max="1" width="4.109375" customWidth="1"/>
    <col min="2" max="3" width="29.109375" customWidth="1"/>
    <col min="4" max="4" width="19" customWidth="1"/>
    <col min="5" max="5" width="18.77734375" customWidth="1"/>
    <col min="6" max="6" width="18" hidden="1" customWidth="1"/>
    <col min="7" max="7" width="19" customWidth="1"/>
    <col min="8" max="8" width="22" customWidth="1"/>
    <col min="9" max="9" width="19.44140625" customWidth="1"/>
    <col min="10" max="10" width="18.33203125" customWidth="1"/>
  </cols>
  <sheetData>
    <row r="1" spans="1:8" ht="37.950000000000003" customHeight="1" x14ac:dyDescent="0.5">
      <c r="A1" s="5"/>
      <c r="B1" s="27" t="s">
        <v>6</v>
      </c>
      <c r="C1" s="27"/>
      <c r="D1" s="27"/>
      <c r="E1" s="27"/>
      <c r="F1" s="8" t="s">
        <v>5</v>
      </c>
      <c r="G1" s="13"/>
      <c r="H1" s="6"/>
    </row>
    <row r="2" spans="1:8" ht="44.4" customHeight="1" x14ac:dyDescent="0.5">
      <c r="A2" s="5"/>
      <c r="B2" s="28" t="s">
        <v>7</v>
      </c>
      <c r="C2" s="28"/>
      <c r="D2" s="28"/>
      <c r="E2" s="28"/>
      <c r="F2" s="9"/>
      <c r="G2" s="10"/>
      <c r="H2" s="7"/>
    </row>
    <row r="3" spans="1:8" ht="15" customHeight="1" x14ac:dyDescent="0.5">
      <c r="A3" s="1"/>
      <c r="B3" s="31" t="s">
        <v>40</v>
      </c>
      <c r="C3" s="31"/>
      <c r="D3" s="1"/>
      <c r="E3" s="1"/>
      <c r="F3" s="1"/>
      <c r="G3" s="1"/>
      <c r="H3" s="6"/>
    </row>
    <row r="4" spans="1:8" ht="15" customHeight="1" x14ac:dyDescent="0.5">
      <c r="A4" s="16"/>
      <c r="B4" s="21" t="s">
        <v>12</v>
      </c>
      <c r="C4" s="21" t="s">
        <v>9</v>
      </c>
      <c r="D4" s="21" t="s">
        <v>10</v>
      </c>
      <c r="E4" s="21" t="s">
        <v>11</v>
      </c>
      <c r="F4" s="21"/>
      <c r="G4" s="21"/>
      <c r="H4" s="6"/>
    </row>
    <row r="5" spans="1:8" ht="15" customHeight="1" x14ac:dyDescent="0.5">
      <c r="A5" s="1" t="s">
        <v>14</v>
      </c>
      <c r="B5" s="1">
        <f>SUM(G24,G12,G31)</f>
        <v>0</v>
      </c>
      <c r="C5" s="1">
        <f>SUM(H12,H24,H31)</f>
        <v>0</v>
      </c>
      <c r="D5" s="1">
        <f>SUM(G18,G37)</f>
        <v>0</v>
      </c>
      <c r="E5" s="1">
        <f>SUM(B5:D5)</f>
        <v>0</v>
      </c>
      <c r="F5" s="1"/>
      <c r="G5" s="1"/>
      <c r="H5" s="6"/>
    </row>
    <row r="6" spans="1:8" ht="15" customHeight="1" x14ac:dyDescent="0.5">
      <c r="A6" s="1" t="s">
        <v>13</v>
      </c>
      <c r="B6" s="1" t="e">
        <f>_xlfn.PERCENTOF(B5,E5)</f>
        <v>#DIV/0!</v>
      </c>
      <c r="C6" s="1" t="e">
        <f>_xlfn.PERCENTOF(C5,E5)</f>
        <v>#DIV/0!</v>
      </c>
      <c r="D6" s="1" t="e">
        <f>_xlfn.PERCENTOF(D5,E5)</f>
        <v>#DIV/0!</v>
      </c>
      <c r="E6" s="1"/>
      <c r="F6" s="1"/>
      <c r="G6" s="1"/>
      <c r="H6" s="6"/>
    </row>
    <row r="7" spans="1:8" ht="15" customHeight="1" x14ac:dyDescent="0.5">
      <c r="A7" s="1"/>
      <c r="B7" s="1"/>
      <c r="C7" s="1"/>
      <c r="D7" s="1"/>
      <c r="E7" s="1"/>
      <c r="F7" s="1"/>
      <c r="G7" s="1"/>
      <c r="H7" s="6"/>
    </row>
    <row r="8" spans="1:8" ht="36" customHeight="1" x14ac:dyDescent="0.5">
      <c r="A8" s="2"/>
      <c r="B8" s="10" t="s">
        <v>18</v>
      </c>
      <c r="C8" s="10" t="s">
        <v>19</v>
      </c>
      <c r="D8" s="14" t="s">
        <v>0</v>
      </c>
      <c r="E8" s="24" t="s">
        <v>8</v>
      </c>
      <c r="F8" s="4" t="s">
        <v>3</v>
      </c>
      <c r="G8" s="19" t="s">
        <v>15</v>
      </c>
      <c r="H8" s="20" t="s">
        <v>16</v>
      </c>
    </row>
    <row r="9" spans="1:8" ht="30" customHeight="1" x14ac:dyDescent="0.5">
      <c r="A9" s="1"/>
      <c r="B9" s="3" t="s">
        <v>20</v>
      </c>
      <c r="C9" s="3"/>
      <c r="F9" t="e">
        <f>#REF!+(10^-6)*ROW(#REF!)</f>
        <v>#REF!</v>
      </c>
      <c r="G9" s="17"/>
    </row>
    <row r="10" spans="1:8" ht="30" customHeight="1" x14ac:dyDescent="0.5">
      <c r="A10" s="1"/>
      <c r="B10" s="3" t="s">
        <v>20</v>
      </c>
      <c r="C10" s="3"/>
      <c r="G10" s="17"/>
    </row>
    <row r="11" spans="1:8" ht="30" customHeight="1" x14ac:dyDescent="0.5">
      <c r="A11" s="1"/>
      <c r="B11" s="3" t="s">
        <v>20</v>
      </c>
      <c r="C11" s="3"/>
      <c r="G11" s="17"/>
    </row>
    <row r="12" spans="1:8" ht="30" customHeight="1" x14ac:dyDescent="0.5">
      <c r="A12" s="1"/>
      <c r="B12" s="15" t="s">
        <v>4</v>
      </c>
      <c r="C12" s="15"/>
      <c r="D12" s="11">
        <f>SUBTOTAL(109,PersonnelExpenses13[ESTIMATED])</f>
        <v>0</v>
      </c>
      <c r="E12" s="11"/>
      <c r="F12" s="12"/>
      <c r="G12" s="18">
        <f>SUM(G9:G11)</f>
        <v>0</v>
      </c>
      <c r="H12" s="11">
        <f>SUM(H9:H11)</f>
        <v>0</v>
      </c>
    </row>
    <row r="14" spans="1:8" ht="30" customHeight="1" x14ac:dyDescent="0.5">
      <c r="B14" s="10" t="s">
        <v>21</v>
      </c>
      <c r="C14" s="10" t="s">
        <v>19</v>
      </c>
      <c r="D14" s="14" t="s">
        <v>0</v>
      </c>
      <c r="E14" s="24" t="s">
        <v>8</v>
      </c>
      <c r="F14" s="4" t="s">
        <v>3</v>
      </c>
      <c r="G14" s="22" t="s">
        <v>17</v>
      </c>
    </row>
    <row r="15" spans="1:8" ht="30" customHeight="1" x14ac:dyDescent="0.5">
      <c r="B15" s="3" t="s">
        <v>20</v>
      </c>
      <c r="C15" s="3"/>
      <c r="F15">
        <f>PersonnelExpenses314[[#This Row],[Column1]]+(10^-6)*ROW(PersonnelExpenses314[[#This Row],[Column1]])</f>
        <v>1.4999999999999999E-5</v>
      </c>
      <c r="G15" s="17">
        <f>PersonnelExpenses314[[#This Row],[ESTIMATED]]</f>
        <v>0</v>
      </c>
    </row>
    <row r="16" spans="1:8" ht="30" customHeight="1" x14ac:dyDescent="0.5">
      <c r="B16" s="3" t="s">
        <v>20</v>
      </c>
      <c r="C16" s="3"/>
      <c r="G16" s="17">
        <f>PersonnelExpenses314[[#This Row],[ESTIMATED]]</f>
        <v>0</v>
      </c>
    </row>
    <row r="17" spans="2:10" ht="30" customHeight="1" x14ac:dyDescent="0.5">
      <c r="B17" s="3" t="s">
        <v>20</v>
      </c>
      <c r="C17" s="3"/>
      <c r="G17" s="17">
        <f>PersonnelExpenses314[[#This Row],[ESTIMATED]]</f>
        <v>0</v>
      </c>
    </row>
    <row r="18" spans="2:10" ht="30" customHeight="1" x14ac:dyDescent="0.5">
      <c r="B18" s="15" t="s">
        <v>25</v>
      </c>
      <c r="C18" s="15"/>
      <c r="D18" s="11">
        <f>SUBTOTAL(109,PersonnelExpenses314[ESTIMATED])</f>
        <v>0</v>
      </c>
      <c r="E18" s="11"/>
      <c r="F18" s="12"/>
      <c r="G18" s="18">
        <f>SUM(G15:G17)</f>
        <v>0</v>
      </c>
    </row>
    <row r="20" spans="2:10" ht="30" customHeight="1" x14ac:dyDescent="0.5">
      <c r="B20" s="10" t="s">
        <v>22</v>
      </c>
      <c r="C20" s="10" t="s">
        <v>23</v>
      </c>
      <c r="D20" s="14" t="s">
        <v>0</v>
      </c>
      <c r="E20" s="24" t="s">
        <v>8</v>
      </c>
      <c r="F20" s="4" t="s">
        <v>3</v>
      </c>
      <c r="G20" s="22" t="s">
        <v>15</v>
      </c>
      <c r="H20" s="23" t="s">
        <v>16</v>
      </c>
    </row>
    <row r="21" spans="2:10" ht="30" customHeight="1" x14ac:dyDescent="0.5">
      <c r="B21" s="3" t="s">
        <v>24</v>
      </c>
      <c r="C21" s="3"/>
      <c r="F21">
        <f>PersonnelExpenses3415[[#This Row],[Column1]]+(10^-6)*ROW(PersonnelExpenses3415[[#This Row],[Column1]])</f>
        <v>2.0999999999999999E-5</v>
      </c>
      <c r="G21" s="17"/>
    </row>
    <row r="22" spans="2:10" ht="30" customHeight="1" x14ac:dyDescent="0.5">
      <c r="B22" s="3" t="s">
        <v>24</v>
      </c>
      <c r="C22" s="3"/>
      <c r="G22" s="17"/>
    </row>
    <row r="23" spans="2:10" ht="30" customHeight="1" x14ac:dyDescent="0.5">
      <c r="B23" s="3" t="s">
        <v>24</v>
      </c>
      <c r="C23" s="3"/>
      <c r="G23" s="17"/>
    </row>
    <row r="24" spans="2:10" ht="30" customHeight="1" x14ac:dyDescent="0.5">
      <c r="B24" s="15" t="s">
        <v>26</v>
      </c>
      <c r="C24" s="15"/>
      <c r="D24" s="11">
        <f>SUBTOTAL(109,PersonnelExpenses3415[ESTIMATED])</f>
        <v>0</v>
      </c>
      <c r="E24" s="11"/>
      <c r="F24" s="12"/>
      <c r="G24" s="18">
        <f>SUM(G21:G23)</f>
        <v>0</v>
      </c>
      <c r="H24" s="11">
        <f>SUM(H21:H23)</f>
        <v>0</v>
      </c>
    </row>
    <row r="25" spans="2:10" ht="30" customHeight="1" x14ac:dyDescent="0.5">
      <c r="B25" s="26" t="s">
        <v>39</v>
      </c>
      <c r="C25" s="15"/>
      <c r="D25" s="11"/>
      <c r="E25" s="11"/>
      <c r="F25" s="12"/>
      <c r="G25" s="11"/>
      <c r="H25" s="11"/>
    </row>
    <row r="26" spans="2:10" ht="30" customHeight="1" x14ac:dyDescent="0.5">
      <c r="B26" s="26"/>
      <c r="C26" s="15"/>
      <c r="D26" s="11"/>
      <c r="E26" s="11"/>
      <c r="F26" s="12"/>
      <c r="G26" s="11"/>
      <c r="H26" s="11"/>
      <c r="I26" s="11"/>
      <c r="J26" s="11"/>
    </row>
    <row r="27" spans="2:10" ht="30" customHeight="1" x14ac:dyDescent="0.5">
      <c r="B27" s="10" t="s">
        <v>27</v>
      </c>
      <c r="C27" s="10" t="s">
        <v>23</v>
      </c>
      <c r="D27" s="14" t="s">
        <v>0</v>
      </c>
      <c r="E27" s="24" t="s">
        <v>8</v>
      </c>
      <c r="F27" s="4" t="s">
        <v>3</v>
      </c>
      <c r="G27" s="19" t="s">
        <v>15</v>
      </c>
      <c r="H27" s="23" t="s">
        <v>16</v>
      </c>
    </row>
    <row r="28" spans="2:10" ht="30" customHeight="1" x14ac:dyDescent="0.5">
      <c r="B28" s="3" t="s">
        <v>28</v>
      </c>
      <c r="C28" s="3"/>
      <c r="F28">
        <f>PersonnelExpenses34516[[#This Row],[Column1]]+(10^-6)*ROW(PersonnelExpenses34516[[#This Row],[Column1]])</f>
        <v>2.8E-5</v>
      </c>
      <c r="G28" s="17"/>
    </row>
    <row r="29" spans="2:10" ht="30" customHeight="1" x14ac:dyDescent="0.5">
      <c r="B29" s="3" t="s">
        <v>28</v>
      </c>
      <c r="C29" s="3"/>
      <c r="F29">
        <f>PersonnelExpenses34516[[#This Row],[Column1]]+(10^-6)*ROW(PersonnelExpenses34516[[#This Row],[Column1]])</f>
        <v>2.9E-5</v>
      </c>
      <c r="G29" s="17"/>
    </row>
    <row r="30" spans="2:10" ht="30" customHeight="1" x14ac:dyDescent="0.5">
      <c r="B30" s="3" t="s">
        <v>28</v>
      </c>
      <c r="C30" s="3"/>
      <c r="F30">
        <f>PersonnelExpenses34516[[#This Row],[Column1]]+(10^-6)*ROW(PersonnelExpenses34516[[#This Row],[Column1]])</f>
        <v>2.9999999999999997E-5</v>
      </c>
      <c r="G30" s="17"/>
    </row>
    <row r="31" spans="2:10" ht="30" customHeight="1" x14ac:dyDescent="0.5">
      <c r="B31" s="15" t="s">
        <v>29</v>
      </c>
      <c r="C31" s="15"/>
      <c r="D31" s="11">
        <f>SUBTOTAL(109,PersonnelExpenses34516[ESTIMATED])</f>
        <v>0</v>
      </c>
      <c r="E31" s="11"/>
      <c r="F31" s="12"/>
      <c r="G31" s="18">
        <f>SUM(G27:G30)</f>
        <v>0</v>
      </c>
      <c r="H31" s="11">
        <f>SUM(H28:H30)</f>
        <v>0</v>
      </c>
    </row>
    <row r="33" spans="2:8" ht="30" customHeight="1" x14ac:dyDescent="0.5">
      <c r="B33" s="10" t="s">
        <v>30</v>
      </c>
      <c r="C33" s="10" t="s">
        <v>32</v>
      </c>
      <c r="D33" s="14" t="s">
        <v>0</v>
      </c>
      <c r="E33" s="24" t="s">
        <v>8</v>
      </c>
      <c r="F33" s="4" t="s">
        <v>3</v>
      </c>
      <c r="G33" s="22" t="s">
        <v>17</v>
      </c>
    </row>
    <row r="34" spans="2:8" ht="30" customHeight="1" x14ac:dyDescent="0.5">
      <c r="B34" s="3" t="s">
        <v>31</v>
      </c>
      <c r="C34" s="3"/>
      <c r="F34">
        <f>PersonnelExpenses3617[[#This Row],[Column1]]+(10^-6)*ROW(PersonnelExpenses3617[[#This Row],[Column1]])</f>
        <v>3.4E-5</v>
      </c>
      <c r="G34" s="17">
        <f>PersonnelExpenses3617[[#This Row],[ESTIMATED]]</f>
        <v>0</v>
      </c>
    </row>
    <row r="35" spans="2:8" ht="30" customHeight="1" x14ac:dyDescent="0.5">
      <c r="B35" s="3" t="s">
        <v>31</v>
      </c>
      <c r="C35" s="3"/>
      <c r="F35">
        <f>PersonnelExpenses3617[[#This Row],[Column1]]+(10^-6)*ROW(PersonnelExpenses3617[[#This Row],[Column1]])</f>
        <v>3.4999999999999997E-5</v>
      </c>
      <c r="G35" s="17">
        <f>PersonnelExpenses3617[[#This Row],[ESTIMATED]]</f>
        <v>0</v>
      </c>
    </row>
    <row r="36" spans="2:8" ht="30" customHeight="1" x14ac:dyDescent="0.5">
      <c r="B36" s="3" t="s">
        <v>31</v>
      </c>
      <c r="C36" s="3"/>
      <c r="F36">
        <f>PersonnelExpenses3617[[#This Row],[Column1]]+(10^-6)*ROW(PersonnelExpenses3617[[#This Row],[Column1]])</f>
        <v>3.6000000000000001E-5</v>
      </c>
      <c r="G36" s="17">
        <f>PersonnelExpenses3617[[#This Row],[ESTIMATED]]</f>
        <v>0</v>
      </c>
    </row>
    <row r="37" spans="2:8" ht="30" customHeight="1" x14ac:dyDescent="0.5">
      <c r="B37" s="15" t="s">
        <v>33</v>
      </c>
      <c r="C37" s="15"/>
      <c r="D37" s="11">
        <f>SUBTOTAL(109,PersonnelExpenses3617[ESTIMATED])</f>
        <v>0</v>
      </c>
      <c r="E37" s="11"/>
      <c r="F37" s="12"/>
      <c r="G37" s="18">
        <f>SUM(G34:G36)</f>
        <v>0</v>
      </c>
    </row>
    <row r="39" spans="2:8" ht="30" customHeight="1" x14ac:dyDescent="0.5">
      <c r="B39" s="29" t="s">
        <v>35</v>
      </c>
      <c r="C39" s="29"/>
      <c r="D39" s="29"/>
      <c r="E39" s="29"/>
      <c r="F39" s="29"/>
      <c r="G39" s="29"/>
      <c r="H39" s="29"/>
    </row>
    <row r="40" spans="2:8" ht="40.200000000000003" customHeight="1" x14ac:dyDescent="0.5">
      <c r="B40" s="25"/>
      <c r="C40" s="25"/>
      <c r="D40" s="25"/>
      <c r="E40" s="25"/>
      <c r="F40" s="25"/>
      <c r="G40" s="25"/>
      <c r="H40" s="25"/>
    </row>
    <row r="41" spans="2:8" ht="30" customHeight="1" x14ac:dyDescent="0.5">
      <c r="B41" s="30" t="s">
        <v>37</v>
      </c>
      <c r="C41" s="30"/>
      <c r="G41" t="s">
        <v>36</v>
      </c>
    </row>
    <row r="42" spans="2:8" ht="30" customHeight="1" x14ac:dyDescent="0.5">
      <c r="B42" t="s">
        <v>38</v>
      </c>
    </row>
  </sheetData>
  <sheetProtection insertColumns="0" insertRows="0" deleteColumns="0" deleteRows="0" selectLockedCells="1" autoFilter="0"/>
  <dataConsolidate/>
  <mergeCells count="5">
    <mergeCell ref="B1:E1"/>
    <mergeCell ref="B2:E2"/>
    <mergeCell ref="B39:H39"/>
    <mergeCell ref="B41:C41"/>
    <mergeCell ref="B3:C3"/>
  </mergeCells>
  <dataValidations count="8">
    <dataValidation allowBlank="1" showInputMessage="1" showErrorMessage="1" prompt="Title of this worksheet is in this cell. Enter Date in cell F1. Budget Totals are automatically calculated in Totals table starting in cell B5" sqref="B2:E2" xr:uid="{1B28F164-5CEA-4814-871F-92655BECBD1E}"/>
    <dataValidation allowBlank="1" showInputMessage="1" showErrorMessage="1" prompt="Enter Date in this cell" sqref="G1" xr:uid="{DE3AE1EA-D4CF-4332-A4C6-51FFCE93E346}"/>
    <dataValidation allowBlank="1" showInputMessage="1" showErrorMessage="1" prompt="Title of this worksheet is in this cell. Enter Date in cell F1. Budget Totals are automatically calculated in Totals table starting in cell B4" sqref="F2" xr:uid="{B542C41C-D1E1-49AB-95B6-624E80E238D3}"/>
    <dataValidation allowBlank="1" showInputMessage="1" showErrorMessage="1" prompt="Enter Company Name in this cell" sqref="B1:C1" xr:uid="{B35926FA-1A12-4E00-9C7A-2330C423315B}"/>
    <dataValidation allowBlank="1" showInputMessage="1" showErrorMessage="1" prompt="Difference of Estimated and Actual Personnel Expenses is automatically calculated in this column under this heading" sqref="G27" xr:uid="{1407E984-B634-41F3-8FFB-4F6406DA1279}"/>
    <dataValidation allowBlank="1" showInputMessage="1" showErrorMessage="1" prompt="Enter Actual amount in this column under this heading" sqref="E14 E20 E27 E33" xr:uid="{EE131FC8-0BCA-4DA0-9C8C-680D68AA824A}"/>
    <dataValidation allowBlank="1" showInputMessage="1" showErrorMessage="1" prompt="Enter Estimated amount in this column under this heading" sqref="D14 D20 D27 D33 D8:E8" xr:uid="{7AAB6241-752B-4F2B-BE10-3E5D8C911300}"/>
    <dataValidation allowBlank="1" showInputMessage="1" showErrorMessage="1" errorTitle="ALERT" error="This cell is automatically populated and should not be overwitten. Overwriting this cell would break calculations in this worksheet." sqref="G28:G30" xr:uid="{75794A58-8173-4D11-B961-ED334B0B83D0}"/>
  </dataValidations>
  <printOptions horizontalCentered="1"/>
  <pageMargins left="0.25" right="0.25" top="0.25" bottom="0.25" header="0" footer="0"/>
  <pageSetup scale="85" fitToHeight="0" orientation="landscape" r:id="rId1"/>
  <headerFooter differentFirst="1">
    <oddFooter>Page &amp;P of &amp;N</oddFooter>
  </headerFooter>
  <rowBreaks count="1" manualBreakCount="1">
    <brk id="25" max="16383" man="1"/>
  </rowBreaks>
  <colBreaks count="1" manualBreakCount="1">
    <brk id="1" max="1048575" man="1"/>
  </colBreaks>
  <drawing r:id="rId2"/>
  <tableParts count="5">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499984740745262"/>
    <pageSetUpPr autoPageBreaks="0" fitToPage="1"/>
  </sheetPr>
  <dimension ref="A1:J42"/>
  <sheetViews>
    <sheetView zoomScaleNormal="100" workbookViewId="0">
      <selection activeCell="C11" sqref="C11"/>
    </sheetView>
  </sheetViews>
  <sheetFormatPr defaultColWidth="9" defaultRowHeight="30" customHeight="1" x14ac:dyDescent="0.5"/>
  <cols>
    <col min="1" max="1" width="4.109375" customWidth="1"/>
    <col min="2" max="2" width="29.109375" customWidth="1"/>
    <col min="3" max="3" width="36.109375" customWidth="1"/>
    <col min="4" max="4" width="19" customWidth="1"/>
    <col min="5" max="5" width="18.77734375" customWidth="1"/>
    <col min="6" max="6" width="18" hidden="1" customWidth="1"/>
    <col min="7" max="7" width="19" customWidth="1"/>
    <col min="8" max="8" width="22" customWidth="1"/>
    <col min="9" max="9" width="19.44140625" customWidth="1"/>
    <col min="10" max="10" width="18.33203125" customWidth="1"/>
  </cols>
  <sheetData>
    <row r="1" spans="1:9" ht="37.950000000000003" customHeight="1" x14ac:dyDescent="0.5">
      <c r="A1" s="5"/>
      <c r="B1" s="27" t="s">
        <v>6</v>
      </c>
      <c r="C1" s="27"/>
      <c r="D1" s="27"/>
      <c r="E1" s="27"/>
      <c r="F1" s="8" t="s">
        <v>5</v>
      </c>
      <c r="G1" s="13"/>
      <c r="H1" s="6"/>
    </row>
    <row r="2" spans="1:9" ht="44.4" customHeight="1" x14ac:dyDescent="0.5">
      <c r="A2" s="5"/>
      <c r="B2" s="28" t="s">
        <v>7</v>
      </c>
      <c r="C2" s="28"/>
      <c r="D2" s="28"/>
      <c r="E2" s="28"/>
      <c r="F2" s="9"/>
      <c r="G2" s="10"/>
      <c r="H2" s="7"/>
    </row>
    <row r="3" spans="1:9" ht="15" customHeight="1" x14ac:dyDescent="0.5">
      <c r="A3" s="1"/>
      <c r="B3" s="31" t="s">
        <v>40</v>
      </c>
      <c r="C3" s="31"/>
      <c r="D3" s="1"/>
      <c r="E3" s="1"/>
      <c r="F3" s="1"/>
      <c r="G3" s="1"/>
      <c r="H3" s="6"/>
    </row>
    <row r="4" spans="1:9" ht="15" customHeight="1" x14ac:dyDescent="0.5">
      <c r="A4" s="16"/>
      <c r="B4" s="21" t="s">
        <v>12</v>
      </c>
      <c r="C4" s="21" t="s">
        <v>9</v>
      </c>
      <c r="D4" s="21" t="s">
        <v>10</v>
      </c>
      <c r="E4" s="21" t="s">
        <v>11</v>
      </c>
      <c r="F4" s="21"/>
      <c r="G4" s="21" t="s">
        <v>34</v>
      </c>
      <c r="H4" s="6"/>
    </row>
    <row r="5" spans="1:9" ht="15" customHeight="1" x14ac:dyDescent="0.5">
      <c r="A5" s="1" t="s">
        <v>14</v>
      </c>
      <c r="B5" s="1">
        <f>SUM(H24,H12,H31)</f>
        <v>0</v>
      </c>
      <c r="C5" s="1">
        <f>SUM(I12,I24,I31)</f>
        <v>0</v>
      </c>
      <c r="D5" s="1">
        <f>SUM(H18,H37)</f>
        <v>0</v>
      </c>
      <c r="E5" s="1">
        <f>SUM(B5:D5)</f>
        <v>0</v>
      </c>
      <c r="F5" s="1"/>
      <c r="G5" s="1">
        <f>'CLG Project Proposed Budget For'!E5</f>
        <v>0</v>
      </c>
      <c r="H5" s="6"/>
    </row>
    <row r="6" spans="1:9" ht="15" customHeight="1" x14ac:dyDescent="0.5">
      <c r="A6" s="1" t="s">
        <v>13</v>
      </c>
      <c r="B6" s="1" t="e">
        <f>_xlfn.PERCENTOF(B5,E5)</f>
        <v>#DIV/0!</v>
      </c>
      <c r="C6" s="1" t="e">
        <f>_xlfn.PERCENTOF(C5,E5)</f>
        <v>#DIV/0!</v>
      </c>
      <c r="D6" s="1" t="e">
        <f>_xlfn.PERCENTOF(D5,E5)</f>
        <v>#DIV/0!</v>
      </c>
      <c r="E6" s="1"/>
      <c r="F6" s="1"/>
      <c r="G6" s="1"/>
      <c r="H6" s="6"/>
    </row>
    <row r="7" spans="1:9" ht="15" customHeight="1" x14ac:dyDescent="0.5">
      <c r="A7" s="1"/>
      <c r="B7" s="1"/>
      <c r="C7" s="1"/>
      <c r="D7" s="1"/>
      <c r="E7" s="1"/>
      <c r="F7" s="1"/>
      <c r="G7" s="1"/>
      <c r="H7" s="6"/>
    </row>
    <row r="8" spans="1:9" ht="36" customHeight="1" x14ac:dyDescent="0.5">
      <c r="A8" s="2"/>
      <c r="B8" s="10" t="s">
        <v>18</v>
      </c>
      <c r="C8" s="10" t="s">
        <v>19</v>
      </c>
      <c r="D8" s="14" t="s">
        <v>0</v>
      </c>
      <c r="E8" s="14" t="s">
        <v>1</v>
      </c>
      <c r="F8" s="4" t="s">
        <v>3</v>
      </c>
      <c r="G8" s="4" t="s">
        <v>2</v>
      </c>
      <c r="H8" s="19" t="s">
        <v>15</v>
      </c>
      <c r="I8" s="20" t="s">
        <v>16</v>
      </c>
    </row>
    <row r="9" spans="1:9" ht="30" customHeight="1" x14ac:dyDescent="0.5">
      <c r="A9" s="1"/>
      <c r="B9" s="3" t="str">
        <f>PersonnelExpenses13[[#This Row],[SALARIED EMPLOYEES]]</f>
        <v>Name, title</v>
      </c>
      <c r="C9" s="3"/>
      <c r="D9">
        <f>PersonnelExpenses13[[#This Row],[ESTIMATED]]</f>
        <v>0</v>
      </c>
      <c r="F9">
        <f>PersonnelExpenses[[#This Row],[ACTUAL]]+(10^-6)*ROW(PersonnelExpenses[[#This Row],[ACTUAL]])</f>
        <v>9.0000000000000002E-6</v>
      </c>
      <c r="G9">
        <f>PersonnelExpenses[[#This Row],[ESTIMATED]]-PersonnelExpenses[[#This Row],[ACTUAL]]</f>
        <v>0</v>
      </c>
      <c r="H9" s="17"/>
    </row>
    <row r="10" spans="1:9" ht="30" customHeight="1" x14ac:dyDescent="0.5">
      <c r="A10" s="1"/>
      <c r="B10" s="3" t="str">
        <f>PersonnelExpenses13[[#This Row],[SALARIED EMPLOYEES]]</f>
        <v>Name, title</v>
      </c>
      <c r="C10" s="3"/>
      <c r="D10">
        <f>PersonnelExpenses13[[#This Row],[ESTIMATED]]</f>
        <v>0</v>
      </c>
      <c r="G10">
        <f>PersonnelExpenses[[#This Row],[ESTIMATED]]-PersonnelExpenses[[#This Row],[ACTUAL]]</f>
        <v>0</v>
      </c>
      <c r="H10" s="17"/>
    </row>
    <row r="11" spans="1:9" ht="30" customHeight="1" x14ac:dyDescent="0.5">
      <c r="A11" s="1"/>
      <c r="B11" s="3" t="str">
        <f>PersonnelExpenses13[[#This Row],[SALARIED EMPLOYEES]]</f>
        <v>Name, title</v>
      </c>
      <c r="C11" s="3"/>
      <c r="D11">
        <f>PersonnelExpenses13[[#This Row],[ESTIMATED]]</f>
        <v>0</v>
      </c>
      <c r="G11">
        <f>PersonnelExpenses[[#This Row],[ESTIMATED]]-PersonnelExpenses[[#This Row],[ACTUAL]]</f>
        <v>0</v>
      </c>
      <c r="H11" s="17"/>
    </row>
    <row r="12" spans="1:9" ht="30" customHeight="1" x14ac:dyDescent="0.5">
      <c r="A12" s="1"/>
      <c r="B12" s="15" t="s">
        <v>4</v>
      </c>
      <c r="C12" s="15"/>
      <c r="D12" s="11">
        <f>SUBTOTAL(109,PersonnelExpenses[ESTIMATED])</f>
        <v>0</v>
      </c>
      <c r="E12" s="11">
        <f>SUBTOTAL(109,PersonnelExpenses[ACTUAL])</f>
        <v>0</v>
      </c>
      <c r="F12" s="12"/>
      <c r="G12" s="11">
        <f>SUBTOTAL(109,PersonnelExpenses[DIFFERENCE])</f>
        <v>0</v>
      </c>
      <c r="H12" s="18">
        <f>SUM(H9:H11)</f>
        <v>0</v>
      </c>
      <c r="I12" s="11">
        <f>SUM(I9:I11)</f>
        <v>0</v>
      </c>
    </row>
    <row r="14" spans="1:9" ht="30" customHeight="1" x14ac:dyDescent="0.5">
      <c r="B14" s="10" t="s">
        <v>21</v>
      </c>
      <c r="C14" s="10" t="s">
        <v>19</v>
      </c>
      <c r="D14" s="14" t="s">
        <v>0</v>
      </c>
      <c r="E14" s="14" t="s">
        <v>1</v>
      </c>
      <c r="F14" s="4" t="s">
        <v>3</v>
      </c>
      <c r="G14" s="4" t="s">
        <v>2</v>
      </c>
      <c r="H14" s="22" t="s">
        <v>17</v>
      </c>
    </row>
    <row r="15" spans="1:9" ht="30" customHeight="1" x14ac:dyDescent="0.5">
      <c r="B15" s="3" t="str">
        <f>PersonnelExpenses314[[#This Row],[VOLUNTEER]]</f>
        <v>Name, title</v>
      </c>
      <c r="C15" s="3"/>
      <c r="D15">
        <f>PersonnelExpenses314[[#This Row],[ESTIMATED]]</f>
        <v>0</v>
      </c>
      <c r="F15">
        <f>PersonnelExpenses3[[#This Row],[ACTUAL]]+(10^-6)*ROW(PersonnelExpenses3[[#This Row],[ACTUAL]])</f>
        <v>1.4999999999999999E-5</v>
      </c>
      <c r="G15">
        <f>PersonnelExpenses3[[#This Row],[ESTIMATED]]-PersonnelExpenses3[[#This Row],[ACTUAL]]</f>
        <v>0</v>
      </c>
      <c r="H15" s="17">
        <f>PersonnelExpenses3[[#This Row],[ACTUAL]]</f>
        <v>0</v>
      </c>
    </row>
    <row r="16" spans="1:9" ht="30" customHeight="1" x14ac:dyDescent="0.5">
      <c r="B16" s="3" t="str">
        <f>PersonnelExpenses314[[#This Row],[VOLUNTEER]]</f>
        <v>Name, title</v>
      </c>
      <c r="C16" s="3"/>
      <c r="D16">
        <f>PersonnelExpenses314[[#This Row],[ESTIMATED]]</f>
        <v>0</v>
      </c>
      <c r="G16">
        <f>PersonnelExpenses3[[#This Row],[ESTIMATED]]-PersonnelExpenses3[[#This Row],[ACTUAL]]</f>
        <v>0</v>
      </c>
      <c r="H16" s="17">
        <f>PersonnelExpenses3[[#This Row],[ACTUAL]]</f>
        <v>0</v>
      </c>
    </row>
    <row r="17" spans="2:10" ht="30" customHeight="1" x14ac:dyDescent="0.5">
      <c r="B17" s="3" t="str">
        <f>PersonnelExpenses314[[#This Row],[VOLUNTEER]]</f>
        <v>Name, title</v>
      </c>
      <c r="C17" s="3"/>
      <c r="D17">
        <f>PersonnelExpenses314[[#This Row],[ESTIMATED]]</f>
        <v>0</v>
      </c>
      <c r="G17">
        <f>PersonnelExpenses3[[#This Row],[ESTIMATED]]-PersonnelExpenses3[[#This Row],[ACTUAL]]</f>
        <v>0</v>
      </c>
      <c r="H17" s="17">
        <f>PersonnelExpenses3[[#This Row],[ACTUAL]]</f>
        <v>0</v>
      </c>
    </row>
    <row r="18" spans="2:10" ht="30" customHeight="1" x14ac:dyDescent="0.5">
      <c r="B18" s="15" t="s">
        <v>25</v>
      </c>
      <c r="C18" s="15"/>
      <c r="D18" s="11">
        <f>SUBTOTAL(109,PersonnelExpenses3[ESTIMATED])</f>
        <v>0</v>
      </c>
      <c r="E18" s="11">
        <f>SUBTOTAL(109,PersonnelExpenses3[ACTUAL])</f>
        <v>0</v>
      </c>
      <c r="F18" s="12"/>
      <c r="G18" s="11">
        <f>SUBTOTAL(109,PersonnelExpenses3[DIFFERENCE])</f>
        <v>0</v>
      </c>
      <c r="H18" s="18">
        <f>SUM(H15:H17)</f>
        <v>0</v>
      </c>
    </row>
    <row r="20" spans="2:10" ht="30" customHeight="1" x14ac:dyDescent="0.5">
      <c r="B20" s="10" t="s">
        <v>22</v>
      </c>
      <c r="C20" s="10" t="s">
        <v>23</v>
      </c>
      <c r="D20" s="14" t="s">
        <v>0</v>
      </c>
      <c r="E20" s="14" t="s">
        <v>1</v>
      </c>
      <c r="F20" s="4" t="s">
        <v>3</v>
      </c>
      <c r="G20" s="4" t="s">
        <v>2</v>
      </c>
      <c r="H20" s="22" t="s">
        <v>15</v>
      </c>
      <c r="I20" s="23" t="s">
        <v>16</v>
      </c>
    </row>
    <row r="21" spans="2:10" ht="30" customHeight="1" x14ac:dyDescent="0.5">
      <c r="B21" s="3" t="s">
        <v>41</v>
      </c>
      <c r="C21" s="3"/>
      <c r="D21">
        <f>PersonnelExpenses3415[[#This Row],[ESTIMATED]]</f>
        <v>0</v>
      </c>
      <c r="F21">
        <f>PersonnelExpenses34[[#This Row],[ACTUAL]]+(10^-6)*ROW(PersonnelExpenses34[[#This Row],[ACTUAL]])</f>
        <v>2.0999999999999999E-5</v>
      </c>
      <c r="G21">
        <f>PersonnelExpenses34[[#This Row],[ESTIMATED]]-PersonnelExpenses34[[#This Row],[ACTUAL]]</f>
        <v>0</v>
      </c>
      <c r="H21" s="17"/>
    </row>
    <row r="22" spans="2:10" ht="30" customHeight="1" x14ac:dyDescent="0.5">
      <c r="B22" s="3" t="s">
        <v>41</v>
      </c>
      <c r="C22" s="3"/>
      <c r="D22">
        <f>PersonnelExpenses3415[[#This Row],[ESTIMATED]]</f>
        <v>0</v>
      </c>
      <c r="G22">
        <f>PersonnelExpenses34[[#This Row],[ESTIMATED]]-PersonnelExpenses34[[#This Row],[ACTUAL]]</f>
        <v>0</v>
      </c>
      <c r="H22" s="17"/>
    </row>
    <row r="23" spans="2:10" ht="30" customHeight="1" x14ac:dyDescent="0.5">
      <c r="B23" s="3" t="s">
        <v>41</v>
      </c>
      <c r="C23" s="3"/>
      <c r="D23">
        <f>PersonnelExpenses3415[[#This Row],[ESTIMATED]]</f>
        <v>0</v>
      </c>
      <c r="G23">
        <f>PersonnelExpenses34[[#This Row],[ESTIMATED]]-PersonnelExpenses34[[#This Row],[ACTUAL]]</f>
        <v>0</v>
      </c>
      <c r="H23" s="17"/>
    </row>
    <row r="24" spans="2:10" ht="30" customHeight="1" x14ac:dyDescent="0.5">
      <c r="B24" s="15" t="s">
        <v>26</v>
      </c>
      <c r="C24" s="15"/>
      <c r="D24" s="11">
        <f>SUBTOTAL(109,PersonnelExpenses34[ESTIMATED])</f>
        <v>0</v>
      </c>
      <c r="E24" s="11">
        <f>SUBTOTAL(109,PersonnelExpenses34[ACTUAL])</f>
        <v>0</v>
      </c>
      <c r="F24" s="12"/>
      <c r="G24" s="11">
        <f>SUBTOTAL(109,PersonnelExpenses34[DIFFERENCE])</f>
        <v>0</v>
      </c>
      <c r="H24" s="18">
        <f>SUM(H21:H23)</f>
        <v>0</v>
      </c>
      <c r="I24" s="11">
        <f>SUM(I21:I23)</f>
        <v>0</v>
      </c>
    </row>
    <row r="25" spans="2:10" ht="30" customHeight="1" x14ac:dyDescent="0.5">
      <c r="B25" s="26" t="s">
        <v>39</v>
      </c>
      <c r="C25" s="15"/>
      <c r="D25" s="11"/>
      <c r="E25" s="11"/>
      <c r="F25" s="12"/>
      <c r="G25" s="11"/>
      <c r="H25" s="11"/>
      <c r="I25" s="11"/>
    </row>
    <row r="26" spans="2:10" ht="30" customHeight="1" x14ac:dyDescent="0.5">
      <c r="B26" s="15"/>
      <c r="C26" s="15"/>
      <c r="D26" s="11"/>
      <c r="E26" s="11"/>
      <c r="F26" s="12"/>
      <c r="G26" s="11"/>
      <c r="H26" s="11"/>
      <c r="I26" s="11"/>
      <c r="J26" s="11"/>
    </row>
    <row r="27" spans="2:10" ht="30" customHeight="1" x14ac:dyDescent="0.5">
      <c r="B27" s="10" t="s">
        <v>27</v>
      </c>
      <c r="C27" s="10" t="s">
        <v>23</v>
      </c>
      <c r="D27" s="14" t="s">
        <v>0</v>
      </c>
      <c r="E27" s="14" t="s">
        <v>1</v>
      </c>
      <c r="F27" s="4" t="s">
        <v>3</v>
      </c>
      <c r="G27" s="4" t="s">
        <v>2</v>
      </c>
      <c r="H27" s="19" t="s">
        <v>15</v>
      </c>
      <c r="I27" s="23" t="s">
        <v>16</v>
      </c>
    </row>
    <row r="28" spans="2:10" ht="30" customHeight="1" x14ac:dyDescent="0.5">
      <c r="B28" s="3" t="str">
        <f>PersonnelExpenses34516[[#This Row],[OTHER EXPENSES]]</f>
        <v>Type of purchase/supplies</v>
      </c>
      <c r="C28" s="3"/>
      <c r="D28">
        <f>PersonnelExpenses34516[[#This Row],[ESTIMATED]]</f>
        <v>0</v>
      </c>
      <c r="F28">
        <f>PersonnelExpenses345[[#This Row],[ACTUAL]]+(10^-6)*ROW(PersonnelExpenses345[[#This Row],[ACTUAL]])</f>
        <v>2.8E-5</v>
      </c>
      <c r="G28">
        <f>PersonnelExpenses345[[#This Row],[ESTIMATED]]-PersonnelExpenses345[[#This Row],[ACTUAL]]</f>
        <v>0</v>
      </c>
      <c r="H28" s="17"/>
    </row>
    <row r="29" spans="2:10" ht="30" customHeight="1" x14ac:dyDescent="0.5">
      <c r="B29" s="3" t="str">
        <f>PersonnelExpenses34516[[#This Row],[OTHER EXPENSES]]</f>
        <v>Type of purchase/supplies</v>
      </c>
      <c r="C29" s="3"/>
      <c r="D29">
        <f>PersonnelExpenses34516[[#This Row],[ESTIMATED]]</f>
        <v>0</v>
      </c>
      <c r="F29">
        <f>PersonnelExpenses345[[#This Row],[ACTUAL]]+(10^-6)*ROW(PersonnelExpenses345[[#This Row],[ACTUAL]])</f>
        <v>2.9E-5</v>
      </c>
      <c r="G29">
        <f>PersonnelExpenses345[[#This Row],[ESTIMATED]]-PersonnelExpenses345[[#This Row],[ACTUAL]]</f>
        <v>0</v>
      </c>
      <c r="H29" s="17"/>
    </row>
    <row r="30" spans="2:10" ht="30" customHeight="1" x14ac:dyDescent="0.5">
      <c r="B30" s="3" t="str">
        <f>PersonnelExpenses34516[[#This Row],[OTHER EXPENSES]]</f>
        <v>Type of purchase/supplies</v>
      </c>
      <c r="C30" s="3"/>
      <c r="D30">
        <f>PersonnelExpenses34516[[#This Row],[ESTIMATED]]</f>
        <v>0</v>
      </c>
      <c r="F30">
        <f>PersonnelExpenses345[[#This Row],[ACTUAL]]+(10^-6)*ROW(PersonnelExpenses345[[#This Row],[ACTUAL]])</f>
        <v>2.9999999999999997E-5</v>
      </c>
      <c r="G30">
        <f>PersonnelExpenses345[[#This Row],[ESTIMATED]]-PersonnelExpenses345[[#This Row],[ACTUAL]]</f>
        <v>0</v>
      </c>
      <c r="H30" s="17"/>
    </row>
    <row r="31" spans="2:10" ht="30" customHeight="1" x14ac:dyDescent="0.5">
      <c r="B31" s="15" t="s">
        <v>29</v>
      </c>
      <c r="C31" s="15"/>
      <c r="D31" s="11">
        <f>SUBTOTAL(109,PersonnelExpenses345[ESTIMATED])</f>
        <v>0</v>
      </c>
      <c r="E31" s="11">
        <f>SUBTOTAL(109,PersonnelExpenses345[ACTUAL])</f>
        <v>0</v>
      </c>
      <c r="F31" s="12"/>
      <c r="G31" s="11">
        <f>SUBTOTAL(109,PersonnelExpenses345[DIFFERENCE])</f>
        <v>0</v>
      </c>
      <c r="H31" s="18">
        <f>SUM(H27:H30)</f>
        <v>0</v>
      </c>
      <c r="I31" s="11">
        <f>SUM(I28:I30)</f>
        <v>0</v>
      </c>
    </row>
    <row r="33" spans="2:8" ht="30" customHeight="1" x14ac:dyDescent="0.5">
      <c r="B33" s="10" t="s">
        <v>30</v>
      </c>
      <c r="C33" s="10" t="s">
        <v>32</v>
      </c>
      <c r="D33" s="14" t="s">
        <v>0</v>
      </c>
      <c r="E33" s="14" t="s">
        <v>1</v>
      </c>
      <c r="F33" s="4" t="s">
        <v>3</v>
      </c>
      <c r="G33" s="4" t="s">
        <v>2</v>
      </c>
      <c r="H33" s="22" t="s">
        <v>17</v>
      </c>
    </row>
    <row r="34" spans="2:8" ht="30" customHeight="1" x14ac:dyDescent="0.5">
      <c r="B34" s="3" t="str">
        <f>PersonnelExpenses3617[[#This Row],[DONATED SERVICES]]</f>
        <v>Vendor</v>
      </c>
      <c r="C34" s="3"/>
      <c r="D34">
        <f>PersonnelExpenses3617[[#This Row],[ESTIMATED]]</f>
        <v>0</v>
      </c>
      <c r="F34">
        <f>PersonnelExpenses36[[#This Row],[ACTUAL]]+(10^-6)*ROW(PersonnelExpenses36[[#This Row],[ACTUAL]])</f>
        <v>3.4E-5</v>
      </c>
      <c r="G34">
        <f>PersonnelExpenses36[[#This Row],[ESTIMATED]]-PersonnelExpenses36[[#This Row],[ACTUAL]]</f>
        <v>0</v>
      </c>
      <c r="H34" s="17">
        <f>PersonnelExpenses36[[#This Row],[ACTUAL]]</f>
        <v>0</v>
      </c>
    </row>
    <row r="35" spans="2:8" ht="30" customHeight="1" x14ac:dyDescent="0.5">
      <c r="B35" s="3" t="str">
        <f>PersonnelExpenses3617[[#This Row],[DONATED SERVICES]]</f>
        <v>Vendor</v>
      </c>
      <c r="C35" s="3"/>
      <c r="D35">
        <f>PersonnelExpenses3617[[#This Row],[ESTIMATED]]</f>
        <v>0</v>
      </c>
      <c r="F35">
        <f>PersonnelExpenses36[[#This Row],[ACTUAL]]+(10^-6)*ROW(PersonnelExpenses36[[#This Row],[ACTUAL]])</f>
        <v>3.4999999999999997E-5</v>
      </c>
      <c r="G35">
        <f>PersonnelExpenses36[[#This Row],[ESTIMATED]]-PersonnelExpenses36[[#This Row],[ACTUAL]]</f>
        <v>0</v>
      </c>
      <c r="H35" s="17">
        <f>PersonnelExpenses36[[#This Row],[ACTUAL]]</f>
        <v>0</v>
      </c>
    </row>
    <row r="36" spans="2:8" ht="30" customHeight="1" x14ac:dyDescent="0.5">
      <c r="B36" s="3" t="str">
        <f>PersonnelExpenses3617[[#This Row],[DONATED SERVICES]]</f>
        <v>Vendor</v>
      </c>
      <c r="C36" s="3"/>
      <c r="D36">
        <f>PersonnelExpenses3617[[#This Row],[ESTIMATED]]</f>
        <v>0</v>
      </c>
      <c r="F36">
        <f>PersonnelExpenses36[[#This Row],[ACTUAL]]+(10^-6)*ROW(PersonnelExpenses36[[#This Row],[ACTUAL]])</f>
        <v>3.6000000000000001E-5</v>
      </c>
      <c r="G36">
        <f>PersonnelExpenses36[[#This Row],[ESTIMATED]]-PersonnelExpenses36[[#This Row],[ACTUAL]]</f>
        <v>0</v>
      </c>
      <c r="H36" s="17">
        <f>PersonnelExpenses36[[#This Row],[ACTUAL]]</f>
        <v>0</v>
      </c>
    </row>
    <row r="37" spans="2:8" ht="30" customHeight="1" x14ac:dyDescent="0.5">
      <c r="B37" s="15" t="s">
        <v>33</v>
      </c>
      <c r="C37" s="15"/>
      <c r="D37" s="11">
        <f>SUBTOTAL(109,PersonnelExpenses36[ESTIMATED])</f>
        <v>0</v>
      </c>
      <c r="E37" s="11">
        <f>SUBTOTAL(109,PersonnelExpenses36[ACTUAL])</f>
        <v>0</v>
      </c>
      <c r="F37" s="12"/>
      <c r="G37" s="11">
        <f>SUBTOTAL(109,PersonnelExpenses36[DIFFERENCE])</f>
        <v>0</v>
      </c>
      <c r="H37" s="18">
        <f>SUM(H34:H36)</f>
        <v>0</v>
      </c>
    </row>
    <row r="39" spans="2:8" ht="30" customHeight="1" x14ac:dyDescent="0.5">
      <c r="B39" s="29" t="s">
        <v>35</v>
      </c>
      <c r="C39" s="29"/>
      <c r="D39" s="29"/>
      <c r="E39" s="29"/>
      <c r="F39" s="29"/>
      <c r="G39" s="29"/>
      <c r="H39" s="29"/>
    </row>
    <row r="40" spans="2:8" ht="50.4" customHeight="1" x14ac:dyDescent="0.5">
      <c r="B40" s="25"/>
      <c r="C40" s="25"/>
      <c r="D40" s="25"/>
      <c r="E40" s="25"/>
      <c r="F40" s="25"/>
      <c r="G40" s="25"/>
      <c r="H40" s="25"/>
    </row>
    <row r="41" spans="2:8" ht="30" customHeight="1" x14ac:dyDescent="0.5">
      <c r="B41" s="30" t="s">
        <v>37</v>
      </c>
      <c r="C41" s="30"/>
      <c r="G41" t="s">
        <v>36</v>
      </c>
    </row>
    <row r="42" spans="2:8" ht="30" customHeight="1" x14ac:dyDescent="0.5">
      <c r="B42" t="s">
        <v>38</v>
      </c>
    </row>
  </sheetData>
  <sheetProtection insertColumns="0" insertRows="0" deleteColumns="0" deleteRows="0" selectLockedCells="1" autoFilter="0"/>
  <dataConsolidate/>
  <mergeCells count="5">
    <mergeCell ref="B41:C41"/>
    <mergeCell ref="B3:C3"/>
    <mergeCell ref="B1:E1"/>
    <mergeCell ref="B2:E2"/>
    <mergeCell ref="B39:H39"/>
  </mergeCells>
  <dataValidations xWindow="473" yWindow="589" count="8">
    <dataValidation allowBlank="1" showInputMessage="1" showErrorMessage="1" errorTitle="ALERT" error="This cell is automatically populated and should not be overwitten. Overwriting this cell would break calculations in this worksheet." sqref="G34:G36 G28:H30 G21:G23 G9:G11 G15:G17" xr:uid="{00000000-0002-0000-0200-000000000000}"/>
    <dataValidation allowBlank="1" showInputMessage="1" showErrorMessage="1" prompt="Enter Estimated amount in this column under this heading" sqref="D8 D14 D20 D27 D33" xr:uid="{00000000-0002-0000-0200-000003000000}"/>
    <dataValidation allowBlank="1" showInputMessage="1" showErrorMessage="1" prompt="Enter Actual amount in this column under this heading" sqref="E8 E14 E20 E27 E33" xr:uid="{00000000-0002-0000-0200-000004000000}"/>
    <dataValidation allowBlank="1" showInputMessage="1" showErrorMessage="1" prompt="Difference of Estimated and Actual Personnel Expenses is automatically calculated in this column under this heading" sqref="G8 G14 G20 G33 G27:H27" xr:uid="{00000000-0002-0000-0200-000005000000}"/>
    <dataValidation allowBlank="1" showInputMessage="1" showErrorMessage="1" prompt="Enter Company Name in this cell" sqref="B1:C1" xr:uid="{4F288946-D0C8-4EE5-9462-F8247EEB76E7}"/>
    <dataValidation allowBlank="1" showInputMessage="1" showErrorMessage="1" prompt="Title of this worksheet is in this cell. Enter Date in cell F1. Budget Totals are automatically calculated in Totals table starting in cell B4" sqref="F2" xr:uid="{E37D6936-3DAC-4F30-884D-56D443DFA95D}"/>
    <dataValidation allowBlank="1" showInputMessage="1" showErrorMessage="1" prompt="Enter Date in this cell" sqref="G1" xr:uid="{2B1174DB-4877-43F4-8722-2B00610EB364}"/>
    <dataValidation allowBlank="1" showInputMessage="1" showErrorMessage="1" prompt="Title of this worksheet is in this cell. Enter Date in cell F1. Budget Totals are automatically calculated in Totals table starting in cell B5" sqref="B2:E2" xr:uid="{43A01619-8121-478C-A989-1761E3C13612}"/>
  </dataValidations>
  <printOptions horizontalCentered="1"/>
  <pageMargins left="0.25" right="0.25" top="0.25" bottom="0.25" header="0" footer="0"/>
  <pageSetup scale="85" fitToHeight="0" orientation="landscape" r:id="rId1"/>
  <headerFooter differentFirst="1">
    <oddFooter>Page &amp;P of &amp;N</oddFooter>
  </headerFooter>
  <rowBreaks count="1" manualBreakCount="1">
    <brk id="25" max="16383" man="1"/>
  </rowBreaks>
  <drawing r:id="rId2"/>
  <tableParts count="5">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b0572314-4400-4c30-b6be-af21dc0ec631">YSSN3WUNHHSM-535129369-11528</_dlc_DocId>
    <_dlc_DocIdUrl xmlns="b0572314-4400-4c30-b6be-af21dc0ec631">
      <Url>https://outside.vermont.gov/agency/ACCD/_layouts/15/DocIdRedir.aspx?ID=YSSN3WUNHHSM-535129369-11528</Url>
      <Description>YSSN3WUNHHSM-535129369-11528</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DFE98C7071274EA709CFED0A4CB478" ma:contentTypeVersion="6" ma:contentTypeDescription="Create a new document." ma:contentTypeScope="" ma:versionID="7158459663e79b8cb81214032c1cca5f">
  <xsd:schema xmlns:xsd="http://www.w3.org/2001/XMLSchema" xmlns:xs="http://www.w3.org/2001/XMLSchema" xmlns:p="http://schemas.microsoft.com/office/2006/metadata/properties" xmlns:ns2="b0572314-4400-4c30-b6be-af21dc0ec631" targetNamespace="http://schemas.microsoft.com/office/2006/metadata/properties" ma:root="true" ma:fieldsID="082c0f711b387a5b6700f705db5f1b23" ns2:_="">
    <xsd:import namespace="b0572314-4400-4c30-b6be-af21dc0ec631"/>
    <xsd:element name="properties">
      <xsd:complexType>
        <xsd:sequence>
          <xsd:element name="documentManagement">
            <xsd:complexType>
              <xsd:all>
                <xsd:element ref="ns2:SharedWithUsers" minOccurs="0"/>
                <xsd:element ref="ns2:_dlc_DocId" minOccurs="0"/>
                <xsd:element ref="ns2:_dlc_DocIdUrl" minOccurs="0"/>
                <xsd:element ref="ns2:_dlc_DocIdPersistId"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572314-4400-4c30-b6be-af21dc0ec63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U D A A B Q S w M E F A A C A A g A 7 4 S L W 0 5 k C U G l A A A A 9 g A A A B I A H A B D b 2 5 m a W c v U G F j a 2 F n Z S 5 4 b W w g o h g A K K A U A A A A A A A A A A A A A A A A A A A A A A A A A A A A h Y 9 L D o I w G I S v Q r q n D z Q R S S k L t 5 K Y E I 3 b p l Z o h B 9 D i + V u L j y S V x C j q D u X M / N N M n O / 3 n g 2 N H V w 0 Z 0 1 L a S I Y Y o C D a o 9 G C h T 1 L t j G K N M 8 I 1 U J 1 n q Y I T B J o M 1 K a q c O y e E e O + x n + G 2 K 0 l E K S P 7 f F 2 o S j c y N G C d B K X R p 3 X 4 3 0 K C 7 1 5 j R I T Z f I n Z I s a U k 8 n k u Y E v E I 1 7 n + m P y V d 9 7 f p O C w 3 h t u B k k p y 8 P 4 g H U E s D B B Q A A g A I A O + E i 1 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v h I t b K I p H u A 4 A A A A R A A A A E w A c A E Z v c m 1 1 b G F z L 1 N l Y 3 R p b 2 4 x L m 0 g o h g A K K A U A A A A A A A A A A A A A A A A A A A A A A A A A A A A K 0 5 N L s n M z 1 M I h t C G 1 g B Q S w E C L Q A U A A I A C A D v h I t b T m Q J Q a U A A A D 2 A A A A E g A A A A A A A A A A A A A A A A A A A A A A Q 2 9 u Z m l n L 1 B h Y 2 t h Z 2 U u e G 1 s U E s B A i 0 A F A A C A A g A 7 4 S L W w / K 6 a u k A A A A 6 Q A A A B M A A A A A A A A A A A A A A A A A 8 Q A A A F t D b 2 5 0 Z W 5 0 X 1 R 5 c G V z X S 5 4 b W x Q S w E C L Q A U A A I A C A D v h I t b 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w B 5 J N N Y H C k i m s V g G j / 4 p q g A A A A A C A A A A A A A D Z g A A w A A A A B A A A A D O k e d G V U R 9 B 9 E N v L A z A 9 i p A A A A A A S A A A C g A A A A E A A A A F a K e B d R G N B e 9 S w 5 8 6 a P A 3 J Q A A A A B 1 J M O A j W x 0 O Z + 7 U H y d l n / h 3 9 0 T Q d M Z F t v + I Y + T A U J L C J N + H c c E Z q P 2 d M j i N 4 H D 8 P P X K v q z l 7 J F o g s d D N J 6 G f u k V A Y u x i Q D l K W f A n c 8 b H L k s U A A A A S A g I d S V c / R C 5 s f Z 2 d B 3 6 h H W 7 P P o = < / D a t a M a s h u p > 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EA827A7-106B-496A-91A2-EACC0032DBC9}">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562C86FC-BC86-4AF7-ABE2-4324B286019F}">
  <ds:schemaRefs>
    <ds:schemaRef ds:uri="http://schemas.microsoft.com/sharepoint/v3/contenttype/forms"/>
  </ds:schemaRefs>
</ds:datastoreItem>
</file>

<file path=customXml/itemProps3.xml><?xml version="1.0" encoding="utf-8"?>
<ds:datastoreItem xmlns:ds="http://schemas.openxmlformats.org/officeDocument/2006/customXml" ds:itemID="{6F19E99A-164D-4D85-898C-81815431DA76}"/>
</file>

<file path=customXml/itemProps4.xml><?xml version="1.0" encoding="utf-8"?>
<ds:datastoreItem xmlns:ds="http://schemas.openxmlformats.org/officeDocument/2006/customXml" ds:itemID="{5B2DE0EF-5F8D-4629-A153-6D7D91A6F82C}">
  <ds:schemaRefs>
    <ds:schemaRef ds:uri="http://schemas.microsoft.com/DataMashup"/>
  </ds:schemaRefs>
</ds:datastoreItem>
</file>

<file path=customXml/itemProps5.xml><?xml version="1.0" encoding="utf-8"?>
<ds:datastoreItem xmlns:ds="http://schemas.openxmlformats.org/officeDocument/2006/customXml" ds:itemID="{970AB5C7-D94A-487F-A1E8-5302E1326E47}"/>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TM23032109</Template>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CLG Project Proposed Budget For</vt:lpstr>
      <vt:lpstr>CLG Project Final Budget Form</vt:lpstr>
      <vt:lpstr>'CLG Project Proposed Budget For'!Title3</vt:lpstr>
      <vt:lpstr>Title3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2022-11-15T06:42:58Z</dcterms:created>
  <dcterms:modified xsi:type="dcterms:W3CDTF">2026-01-16T17:08:18Z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0x010100CCDFE98C7071274EA709CFED0A4CB478</vt:lpwstr>
  </property>
  <property fmtid="{D5CDD505-2E9C-101B-9397-08002B2CF9AE}" pid="3" name="_dlc_DocIdItemGuid">
    <vt:lpwstr>b4d318b8-30a0-4c02-ada2-296dff4ea68e</vt:lpwstr>
  </property>
</Properties>
</file>